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Users\05859\Desktop\"/>
    </mc:Choice>
  </mc:AlternateContent>
  <xr:revisionPtr revIDLastSave="0" documentId="13_ncr:1_{AEDBB37D-0FDC-42F8-9BA8-3DCBE7098935}" xr6:coauthVersionLast="47" xr6:coauthVersionMax="47" xr10:uidLastSave="{00000000-0000-0000-0000-000000000000}"/>
  <workbookProtection workbookAlgorithmName="SHA-512" workbookHashValue="EMHsFs9YaylD4kH42hW9R6u0yWf6bxcz1pPoNexHuNDO3/q7hebqfdOZyQYMFhh/E826pOsnTEtawCoublBKyw==" workbookSaltValue="lc8QuZqL/x2ennjl9uetHg==" workbookSpinCount="100000" lockStructure="1"/>
  <bookViews>
    <workbookView xWindow="-110" yWindow="-110" windowWidth="19420" windowHeight="10300" tabRatio="813" xr2:uid="{00000000-000D-0000-FFFF-FFFF00000000}"/>
  </bookViews>
  <sheets>
    <sheet name="申請施設内訳（別紙１）" sheetId="117" r:id="rId1"/>
    <sheet name="賃金改善報告書（別紙２）" sheetId="114" r:id="rId2"/>
    <sheet name="【2.0％超部分算定シート】（別紙３）" sheetId="119" r:id="rId3"/>
    <sheet name="都道府県リスト" sheetId="62" state="hidden" r:id="rId4"/>
  </sheets>
  <definedNames>
    <definedName name="_xlnm._FilterDatabase" localSheetId="2" hidden="1">'【2.0％超部分算定シート】（別紙３）'!$B$3:$P$8</definedName>
    <definedName name="_xlnm._FilterDatabase" localSheetId="1" hidden="1">'賃金改善報告書（別紙２）'!$B$7:$S$7</definedName>
    <definedName name="_xlnm.Print_Area" localSheetId="2">'【2.0％超部分算定シート】（別紙３）'!$A$1:$I$7</definedName>
    <definedName name="_xlnm.Print_Area" localSheetId="0">'申請施設内訳（別紙１）'!$A$1:$P$47</definedName>
    <definedName name="_xlnm.Print_Area" localSheetId="1">'賃金改善報告書（別紙２）'!$A$1:$L$71</definedName>
    <definedName name="_xlnm.Print_Area">#REF!</definedName>
    <definedName name="_xlnm.Print_Titles" localSheetId="2">'【2.0％超部分算定シート】（別紙３）'!$1:$2</definedName>
    <definedName name="_xlnm.Print_Titles" localSheetId="1">'賃金改善報告書（別紙２）'!$1:$6</definedName>
    <definedName name="ブロック" localSheetId="2">#REF!</definedName>
    <definedName name="ブロック">#REF!</definedName>
    <definedName name="医療提供体制施設整備交付金" localSheetId="2">#REF!</definedName>
    <definedName name="医療提供体制施設整備交付金">#REF!</definedName>
    <definedName name="医療提供体制施設整備補助金" localSheetId="2">#REF!</definedName>
    <definedName name="医療提供体制施設整備補助金">#REF!</definedName>
    <definedName name="地域医療介護総合確保基金" localSheetId="2">#REF!</definedName>
    <definedName name="地域医療介護総合確保基金">#REF!</definedName>
    <definedName name="鉄筋コンクリート" localSheetId="2">#REF!</definedName>
    <definedName name="鉄筋コンクリート">#REF!</definedName>
    <definedName name="病床確保料" localSheetId="2">#REF!</definedName>
    <definedName name="病床確保料">#REF!</definedName>
    <definedName name="木造" localSheetId="2">#REF!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9" i="117" l="1"/>
  <c r="H88" i="117"/>
  <c r="H87" i="117"/>
  <c r="H86" i="117"/>
  <c r="H85" i="117"/>
  <c r="H84" i="117"/>
  <c r="H83" i="117"/>
  <c r="H82" i="117"/>
  <c r="N89" i="117"/>
  <c r="N88" i="117"/>
  <c r="N87" i="117"/>
  <c r="N86" i="117"/>
  <c r="N85" i="117"/>
  <c r="N84" i="117"/>
  <c r="N83" i="117"/>
  <c r="N82" i="117"/>
  <c r="N81" i="117"/>
  <c r="N80" i="117"/>
  <c r="J89" i="117"/>
  <c r="J88" i="117"/>
  <c r="J87" i="117"/>
  <c r="J86" i="117"/>
  <c r="J85" i="117"/>
  <c r="J84" i="117"/>
  <c r="J83" i="117"/>
  <c r="J82" i="117"/>
  <c r="J81" i="117"/>
  <c r="J80" i="117"/>
  <c r="I89" i="117"/>
  <c r="I88" i="117"/>
  <c r="I87" i="117"/>
  <c r="I86" i="117"/>
  <c r="I85" i="117"/>
  <c r="I84" i="117"/>
  <c r="I83" i="117"/>
  <c r="I82" i="117"/>
  <c r="I81" i="117"/>
  <c r="I80" i="117"/>
  <c r="G89" i="117"/>
  <c r="G88" i="117"/>
  <c r="G87" i="117"/>
  <c r="G86" i="117"/>
  <c r="G85" i="117"/>
  <c r="G84" i="117"/>
  <c r="G83" i="117"/>
  <c r="G82" i="117"/>
  <c r="G81" i="117"/>
  <c r="G80" i="117"/>
  <c r="H81" i="117"/>
  <c r="H80" i="117"/>
  <c r="K71" i="114"/>
  <c r="L71" i="114" s="1"/>
  <c r="J71" i="114"/>
  <c r="I71" i="114"/>
  <c r="G71" i="114"/>
  <c r="K70" i="114"/>
  <c r="L70" i="114" s="1"/>
  <c r="J70" i="114"/>
  <c r="I70" i="114"/>
  <c r="G70" i="114"/>
  <c r="K69" i="114"/>
  <c r="J69" i="114"/>
  <c r="L69" i="114" s="1"/>
  <c r="I69" i="114"/>
  <c r="G69" i="114"/>
  <c r="K68" i="114"/>
  <c r="J68" i="114"/>
  <c r="L68" i="114" s="1"/>
  <c r="I68" i="114"/>
  <c r="G68" i="114"/>
  <c r="K67" i="114"/>
  <c r="J67" i="114"/>
  <c r="L67" i="114" s="1"/>
  <c r="I67" i="114"/>
  <c r="G67" i="114"/>
  <c r="K66" i="114"/>
  <c r="J66" i="114"/>
  <c r="L66" i="114" s="1"/>
  <c r="I66" i="114"/>
  <c r="G66" i="114"/>
  <c r="K65" i="114"/>
  <c r="J65" i="114"/>
  <c r="L65" i="114" s="1"/>
  <c r="I65" i="114"/>
  <c r="G65" i="114"/>
  <c r="L64" i="114"/>
  <c r="K64" i="114"/>
  <c r="J64" i="114"/>
  <c r="I64" i="114"/>
  <c r="G64" i="114"/>
  <c r="K63" i="114"/>
  <c r="J63" i="114"/>
  <c r="L63" i="114" s="1"/>
  <c r="I63" i="114"/>
  <c r="G63" i="114"/>
  <c r="L62" i="114"/>
  <c r="K62" i="114"/>
  <c r="J62" i="114"/>
  <c r="I62" i="114"/>
  <c r="G62" i="114"/>
  <c r="K61" i="114"/>
  <c r="L61" i="114" s="1"/>
  <c r="J61" i="114"/>
  <c r="I61" i="114"/>
  <c r="G61" i="114"/>
  <c r="K60" i="114"/>
  <c r="L60" i="114" s="1"/>
  <c r="J60" i="114"/>
  <c r="I60" i="114"/>
  <c r="G60" i="114"/>
  <c r="K59" i="114"/>
  <c r="L59" i="114" s="1"/>
  <c r="J59" i="114"/>
  <c r="I59" i="114"/>
  <c r="G59" i="114"/>
  <c r="K58" i="114"/>
  <c r="J58" i="114"/>
  <c r="L58" i="114" s="1"/>
  <c r="I58" i="114"/>
  <c r="G58" i="114"/>
  <c r="K57" i="114"/>
  <c r="J57" i="114"/>
  <c r="L57" i="114" s="1"/>
  <c r="I57" i="114"/>
  <c r="G57" i="114"/>
  <c r="L56" i="114"/>
  <c r="K56" i="114"/>
  <c r="J56" i="114"/>
  <c r="I56" i="114"/>
  <c r="G56" i="114"/>
  <c r="L55" i="114"/>
  <c r="K55" i="114"/>
  <c r="J55" i="114"/>
  <c r="I55" i="114"/>
  <c r="G55" i="114"/>
  <c r="K54" i="114"/>
  <c r="J54" i="114"/>
  <c r="L54" i="114" s="1"/>
  <c r="I54" i="114"/>
  <c r="G54" i="114"/>
  <c r="K53" i="114"/>
  <c r="J53" i="114"/>
  <c r="L53" i="114" s="1"/>
  <c r="I53" i="114"/>
  <c r="G53" i="114"/>
  <c r="K52" i="114"/>
  <c r="L52" i="114" s="1"/>
  <c r="J52" i="114"/>
  <c r="I52" i="114"/>
  <c r="G52" i="114"/>
  <c r="K51" i="114"/>
  <c r="J51" i="114"/>
  <c r="L51" i="114" s="1"/>
  <c r="I51" i="114"/>
  <c r="G51" i="114"/>
  <c r="K50" i="114"/>
  <c r="J50" i="114"/>
  <c r="L50" i="114" s="1"/>
  <c r="I50" i="114"/>
  <c r="G50" i="114"/>
  <c r="L49" i="114"/>
  <c r="K49" i="114"/>
  <c r="J49" i="114"/>
  <c r="I49" i="114"/>
  <c r="G49" i="114"/>
  <c r="K48" i="114"/>
  <c r="J48" i="114"/>
  <c r="L48" i="114" s="1"/>
  <c r="I48" i="114"/>
  <c r="G48" i="114"/>
  <c r="L47" i="114"/>
  <c r="K47" i="114"/>
  <c r="J47" i="114"/>
  <c r="I47" i="114"/>
  <c r="G47" i="114"/>
  <c r="K46" i="114"/>
  <c r="J46" i="114"/>
  <c r="L46" i="114" s="1"/>
  <c r="I46" i="114"/>
  <c r="G46" i="114"/>
  <c r="K45" i="114"/>
  <c r="J45" i="114"/>
  <c r="L45" i="114" s="1"/>
  <c r="I45" i="114"/>
  <c r="G45" i="114"/>
  <c r="K44" i="114"/>
  <c r="L44" i="114" s="1"/>
  <c r="J44" i="114"/>
  <c r="I44" i="114"/>
  <c r="G44" i="114"/>
  <c r="L43" i="114"/>
  <c r="K43" i="114"/>
  <c r="J43" i="114"/>
  <c r="I43" i="114"/>
  <c r="G43" i="114"/>
  <c r="K42" i="114"/>
  <c r="J42" i="114"/>
  <c r="L42" i="114" s="1"/>
  <c r="I42" i="114"/>
  <c r="G42" i="114"/>
  <c r="L41" i="114"/>
  <c r="K41" i="114"/>
  <c r="J41" i="114"/>
  <c r="I41" i="114"/>
  <c r="G41" i="114"/>
  <c r="K40" i="114"/>
  <c r="J40" i="114"/>
  <c r="L40" i="114" s="1"/>
  <c r="I40" i="114"/>
  <c r="G40" i="114"/>
  <c r="K39" i="114"/>
  <c r="L39" i="114" s="1"/>
  <c r="J39" i="114"/>
  <c r="I39" i="114"/>
  <c r="G39" i="114"/>
  <c r="K38" i="114"/>
  <c r="L38" i="114" s="1"/>
  <c r="J38" i="114"/>
  <c r="I38" i="114"/>
  <c r="G38" i="114"/>
  <c r="K37" i="114"/>
  <c r="J37" i="114"/>
  <c r="L37" i="114" s="1"/>
  <c r="I37" i="114"/>
  <c r="G37" i="114"/>
  <c r="L36" i="114"/>
  <c r="K36" i="114"/>
  <c r="J36" i="114"/>
  <c r="I36" i="114"/>
  <c r="G36" i="114"/>
  <c r="K35" i="114"/>
  <c r="L35" i="114" s="1"/>
  <c r="J35" i="114"/>
  <c r="I35" i="114"/>
  <c r="G35" i="114"/>
  <c r="K34" i="114"/>
  <c r="J34" i="114"/>
  <c r="L34" i="114" s="1"/>
  <c r="I34" i="114"/>
  <c r="G34" i="114"/>
  <c r="K33" i="114"/>
  <c r="L33" i="114" s="1"/>
  <c r="J33" i="114"/>
  <c r="I33" i="114"/>
  <c r="G33" i="114"/>
  <c r="K32" i="114"/>
  <c r="J32" i="114"/>
  <c r="L32" i="114" s="1"/>
  <c r="I32" i="114"/>
  <c r="G32" i="114"/>
  <c r="K31" i="114"/>
  <c r="L31" i="114" s="1"/>
  <c r="J31" i="114"/>
  <c r="I31" i="114"/>
  <c r="G31" i="114"/>
  <c r="K30" i="114"/>
  <c r="J30" i="114"/>
  <c r="L30" i="114" s="1"/>
  <c r="I30" i="114"/>
  <c r="G30" i="114"/>
  <c r="K29" i="114"/>
  <c r="J29" i="114"/>
  <c r="I29" i="114"/>
  <c r="G29" i="114"/>
  <c r="K28" i="114"/>
  <c r="J28" i="114"/>
  <c r="L28" i="114" s="1"/>
  <c r="I28" i="114"/>
  <c r="G28" i="114"/>
  <c r="K27" i="114"/>
  <c r="J27" i="114"/>
  <c r="L27" i="114" s="1"/>
  <c r="I27" i="114"/>
  <c r="G27" i="114"/>
  <c r="L26" i="114"/>
  <c r="K26" i="114"/>
  <c r="J26" i="114"/>
  <c r="I26" i="114"/>
  <c r="G26" i="114"/>
  <c r="K25" i="114"/>
  <c r="J25" i="114"/>
  <c r="L25" i="114" s="1"/>
  <c r="I25" i="114"/>
  <c r="G25" i="114"/>
  <c r="K24" i="114"/>
  <c r="J24" i="114"/>
  <c r="L24" i="114" s="1"/>
  <c r="I24" i="114"/>
  <c r="G24" i="114"/>
  <c r="K23" i="114"/>
  <c r="J23" i="114"/>
  <c r="L23" i="114" s="1"/>
  <c r="I23" i="114"/>
  <c r="G23" i="114"/>
  <c r="K22" i="114"/>
  <c r="J22" i="114"/>
  <c r="L22" i="114" s="1"/>
  <c r="I22" i="114"/>
  <c r="G22" i="114"/>
  <c r="L21" i="114"/>
  <c r="K21" i="114"/>
  <c r="J21" i="114"/>
  <c r="I21" i="114"/>
  <c r="K20" i="114"/>
  <c r="J20" i="114"/>
  <c r="L20" i="114" s="1"/>
  <c r="I20" i="114"/>
  <c r="K19" i="114"/>
  <c r="J19" i="114"/>
  <c r="L19" i="114" s="1"/>
  <c r="I19" i="114"/>
  <c r="K18" i="114"/>
  <c r="J18" i="114"/>
  <c r="L18" i="114" s="1"/>
  <c r="I18" i="114"/>
  <c r="K17" i="114"/>
  <c r="J17" i="114"/>
  <c r="L17" i="114" s="1"/>
  <c r="I17" i="114"/>
  <c r="G21" i="114"/>
  <c r="G20" i="114"/>
  <c r="G19" i="114"/>
  <c r="G18" i="114"/>
  <c r="G17" i="114"/>
  <c r="K12" i="114"/>
  <c r="J12" i="114"/>
  <c r="L12" i="114" s="1"/>
  <c r="I12" i="114"/>
  <c r="K11" i="114"/>
  <c r="J11" i="114"/>
  <c r="L11" i="114" s="1"/>
  <c r="I11" i="114"/>
  <c r="K10" i="114"/>
  <c r="J10" i="114"/>
  <c r="L10" i="114" s="1"/>
  <c r="I10" i="114"/>
  <c r="K9" i="114"/>
  <c r="J9" i="114"/>
  <c r="L9" i="114" s="1"/>
  <c r="I9" i="114"/>
  <c r="K8" i="114"/>
  <c r="J8" i="114"/>
  <c r="L8" i="114" s="1"/>
  <c r="I8" i="114"/>
  <c r="G8" i="114"/>
  <c r="G12" i="114"/>
  <c r="G11" i="114"/>
  <c r="G10" i="114"/>
  <c r="G9" i="114"/>
  <c r="L29" i="114" l="1"/>
  <c r="G101" i="117"/>
  <c r="F101" i="117"/>
  <c r="E101" i="117"/>
  <c r="D101" i="117"/>
  <c r="C101" i="117"/>
  <c r="B101" i="117"/>
  <c r="G100" i="117"/>
  <c r="F100" i="117"/>
  <c r="E100" i="117"/>
  <c r="D100" i="117"/>
  <c r="C100" i="117"/>
  <c r="B100" i="117"/>
  <c r="G99" i="117"/>
  <c r="F99" i="117"/>
  <c r="E99" i="117"/>
  <c r="D99" i="117"/>
  <c r="C99" i="117"/>
  <c r="B99" i="117"/>
  <c r="G98" i="117"/>
  <c r="F98" i="117"/>
  <c r="E98" i="117"/>
  <c r="D98" i="117"/>
  <c r="C98" i="117"/>
  <c r="B98" i="117"/>
  <c r="G97" i="117"/>
  <c r="F97" i="117"/>
  <c r="E97" i="117"/>
  <c r="D97" i="117"/>
  <c r="C97" i="117"/>
  <c r="B97" i="117"/>
  <c r="G96" i="117"/>
  <c r="F96" i="117"/>
  <c r="E96" i="117"/>
  <c r="D96" i="117"/>
  <c r="C96" i="117"/>
  <c r="B96" i="117"/>
  <c r="G95" i="117"/>
  <c r="F95" i="117"/>
  <c r="E95" i="117"/>
  <c r="D95" i="117"/>
  <c r="C95" i="117"/>
  <c r="B95" i="117"/>
  <c r="G94" i="117"/>
  <c r="F94" i="117"/>
  <c r="E94" i="117"/>
  <c r="D94" i="117"/>
  <c r="C94" i="117"/>
  <c r="B94" i="117"/>
  <c r="G93" i="117"/>
  <c r="F93" i="117"/>
  <c r="E93" i="117"/>
  <c r="D93" i="117"/>
  <c r="C93" i="117"/>
  <c r="B93" i="117"/>
  <c r="G92" i="117"/>
  <c r="F92" i="117"/>
  <c r="E92" i="117"/>
  <c r="D92" i="117"/>
  <c r="C92" i="117"/>
  <c r="B92" i="117"/>
  <c r="L89" i="117"/>
  <c r="K89" i="117"/>
  <c r="F89" i="117"/>
  <c r="E89" i="117"/>
  <c r="D89" i="117"/>
  <c r="C89" i="117"/>
  <c r="B89" i="117"/>
  <c r="L88" i="117"/>
  <c r="K88" i="117"/>
  <c r="F88" i="117"/>
  <c r="E88" i="117"/>
  <c r="D88" i="117"/>
  <c r="C88" i="117"/>
  <c r="B88" i="117"/>
  <c r="L87" i="117"/>
  <c r="K87" i="117"/>
  <c r="F87" i="117"/>
  <c r="E87" i="117"/>
  <c r="D87" i="117"/>
  <c r="C87" i="117"/>
  <c r="B87" i="117"/>
  <c r="L86" i="117"/>
  <c r="K86" i="117"/>
  <c r="F86" i="117"/>
  <c r="E86" i="117"/>
  <c r="D86" i="117"/>
  <c r="C86" i="117"/>
  <c r="B86" i="117"/>
  <c r="L85" i="117"/>
  <c r="K85" i="117"/>
  <c r="F85" i="117"/>
  <c r="E85" i="117"/>
  <c r="D85" i="117"/>
  <c r="C85" i="117"/>
  <c r="B85" i="117"/>
  <c r="L84" i="117"/>
  <c r="K84" i="117"/>
  <c r="F84" i="117"/>
  <c r="E84" i="117"/>
  <c r="D84" i="117"/>
  <c r="C84" i="117"/>
  <c r="B84" i="117"/>
  <c r="L83" i="117"/>
  <c r="K83" i="117"/>
  <c r="F83" i="117"/>
  <c r="E83" i="117"/>
  <c r="D83" i="117"/>
  <c r="C83" i="117"/>
  <c r="B83" i="117"/>
  <c r="L82" i="117"/>
  <c r="K82" i="117"/>
  <c r="F82" i="117"/>
  <c r="E82" i="117"/>
  <c r="D82" i="117"/>
  <c r="C82" i="117"/>
  <c r="B82" i="117"/>
  <c r="L81" i="117"/>
  <c r="K81" i="117"/>
  <c r="F81" i="117"/>
  <c r="E81" i="117"/>
  <c r="D81" i="117"/>
  <c r="C81" i="117"/>
  <c r="B81" i="117"/>
  <c r="L80" i="117"/>
  <c r="K80" i="117"/>
  <c r="F80" i="117"/>
  <c r="E80" i="117"/>
  <c r="D80" i="117"/>
  <c r="C80" i="117"/>
  <c r="B80" i="117"/>
  <c r="I5" i="119" l="1"/>
  <c r="D5" i="119"/>
  <c r="E5" i="119" s="1"/>
  <c r="I4" i="119"/>
  <c r="D4" i="119"/>
  <c r="E4" i="119" s="1"/>
  <c r="L13" i="114" l="1"/>
  <c r="L2" i="114" s="1"/>
  <c r="N24" i="117" s="1"/>
  <c r="M23" i="117" a="1"/>
  <c r="M23" i="117" s="1"/>
  <c r="M22" i="117" a="1"/>
  <c r="M22" i="117" s="1"/>
  <c r="M89" i="117" s="1"/>
  <c r="M21" i="117" a="1"/>
  <c r="M21" i="117" s="1"/>
  <c r="M20" i="117" a="1"/>
  <c r="M20" i="117" s="1"/>
  <c r="M88" i="117" s="1"/>
  <c r="M19" i="117" a="1"/>
  <c r="M19" i="117" s="1"/>
  <c r="M18" i="117" a="1"/>
  <c r="M18" i="117" s="1"/>
  <c r="M87" i="117" s="1"/>
  <c r="M17" i="117" a="1"/>
  <c r="M17" i="117" s="1"/>
  <c r="M16" i="117" a="1"/>
  <c r="M16" i="117" s="1"/>
  <c r="M86" i="117" s="1"/>
  <c r="M15" i="117" a="1"/>
  <c r="M15" i="117" s="1"/>
  <c r="M14" i="117" a="1"/>
  <c r="M14" i="117" s="1"/>
  <c r="M85" i="117" s="1"/>
  <c r="M13" i="117" a="1"/>
  <c r="M13" i="117" s="1"/>
  <c r="M12" i="117" a="1"/>
  <c r="M12" i="117" s="1"/>
  <c r="M84" i="117" s="1"/>
  <c r="M11" i="117" a="1"/>
  <c r="M11" i="117" s="1"/>
  <c r="M10" i="117" a="1"/>
  <c r="M10" i="117" s="1"/>
  <c r="M83" i="117" s="1"/>
  <c r="M9" i="117" a="1"/>
  <c r="M9" i="117" s="1"/>
  <c r="M8" i="117" a="1"/>
  <c r="M8" i="117" s="1"/>
  <c r="M82" i="117" s="1"/>
  <c r="M7" i="117" a="1"/>
  <c r="M7" i="117" s="1"/>
  <c r="H93" i="117" s="1"/>
  <c r="M6" i="117" a="1"/>
  <c r="M6" i="117" s="1"/>
  <c r="M81" i="117" s="1"/>
  <c r="M5" i="117" a="1"/>
  <c r="M5" i="117" s="1"/>
  <c r="H92" i="117" s="1"/>
  <c r="M4" i="117" a="1"/>
  <c r="M4" i="117" s="1"/>
  <c r="M80" i="117" s="1"/>
  <c r="N13" i="117" l="1"/>
  <c r="I96" i="117" s="1"/>
  <c r="H96" i="117"/>
  <c r="N15" i="117"/>
  <c r="I97" i="117" s="1"/>
  <c r="H97" i="117"/>
  <c r="N23" i="117"/>
  <c r="I101" i="117" s="1"/>
  <c r="H101" i="117"/>
  <c r="N21" i="117"/>
  <c r="I100" i="117" s="1"/>
  <c r="H100" i="117"/>
  <c r="N9" i="117"/>
  <c r="I94" i="117" s="1"/>
  <c r="H94" i="117"/>
  <c r="N17" i="117"/>
  <c r="I98" i="117" s="1"/>
  <c r="H98" i="117"/>
  <c r="N11" i="117"/>
  <c r="I95" i="117" s="1"/>
  <c r="H95" i="117"/>
  <c r="N19" i="117"/>
  <c r="I99" i="117" s="1"/>
  <c r="H99" i="117"/>
  <c r="N7" i="117"/>
  <c r="I93" i="117" s="1"/>
  <c r="M24" i="117"/>
  <c r="N5" i="117"/>
  <c r="I92" i="117" s="1"/>
  <c r="M25" i="117"/>
  <c r="N25" i="117" l="1"/>
  <c r="P25" i="117" s="1"/>
  <c r="P30" i="117" s="1"/>
  <c r="P24" i="117"/>
  <c r="P29" i="117" s="1"/>
  <c r="L3" i="114"/>
  <c r="L4" i="114" s="1"/>
  <c r="L5" i="114" s="1"/>
  <c r="P31" i="1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24" authorId="0" shapeId="0" xr:uid="{57BE6094-BE8F-416E-8091-8B53D0FAB34C}">
      <text>
        <r>
          <rPr>
            <sz val="9"/>
            <color indexed="81"/>
            <rFont val="MS P ゴシック"/>
            <family val="3"/>
            <charset val="128"/>
          </rPr>
          <t xml:space="preserve">別紙２を作成することで自動入力されます。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<sst xmlns="http://schemas.openxmlformats.org/spreadsheetml/2006/main" count="302" uniqueCount="163">
  <si>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</si>
  <si>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</si>
  <si>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</si>
  <si>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</si>
  <si>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</si>
  <si>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</si>
  <si>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</si>
  <si>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</si>
  <si>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</si>
  <si>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</si>
  <si>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</si>
  <si>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</si>
  <si>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</si>
  <si>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</si>
  <si>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</si>
  <si>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</si>
  <si>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</si>
  <si>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</si>
  <si>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</si>
  <si>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</si>
  <si>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</si>
  <si>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</si>
  <si>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</si>
  <si>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</si>
  <si>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</si>
  <si>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</si>
  <si>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</si>
  <si>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</si>
  <si>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</si>
  <si>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</si>
  <si>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</si>
  <si>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</si>
  <si>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</si>
  <si>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</si>
  <si>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</si>
  <si>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</si>
  <si>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</si>
  <si>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</si>
  <si>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</si>
  <si>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</si>
  <si>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</si>
  <si>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</si>
  <si>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</si>
  <si>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</si>
  <si>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</si>
  <si>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</si>
  <si>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</si>
  <si>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</si>
  <si>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賃金改善の総額</t>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</si>
  <si>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</si>
  <si>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</si>
  <si>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</si>
  <si>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</si>
  <si>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</si>
  <si>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</si>
  <si>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</si>
  <si>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賃上げ支援事業</t>
    <rPh sb="0" eb="2">
      <t>チンア</t>
    </rPh>
    <rPh sb="3" eb="7">
      <t>シエンジギョウ</t>
    </rPh>
    <phoneticPr fontId="40"/>
  </si>
  <si>
    <t>申請額合計</t>
    <rPh sb="0" eb="3">
      <t>シンセイガク</t>
    </rPh>
    <rPh sb="3" eb="5">
      <t>ゴウケイ</t>
    </rPh>
    <phoneticPr fontId="40"/>
  </si>
  <si>
    <t>①：賃金改善の総額</t>
    <rPh sb="2" eb="4">
      <t>チンギン</t>
    </rPh>
    <rPh sb="4" eb="6">
      <t>カイゼン</t>
    </rPh>
    <rPh sb="7" eb="9">
      <t>ソウガク</t>
    </rPh>
    <phoneticPr fontId="40"/>
  </si>
  <si>
    <t>②：賃上げ支援事業の基準額</t>
    <rPh sb="2" eb="4">
      <t>チンア</t>
    </rPh>
    <rPh sb="5" eb="7">
      <t>シエン</t>
    </rPh>
    <rPh sb="7" eb="9">
      <t>ジギョウ</t>
    </rPh>
    <rPh sb="10" eb="13">
      <t>キジュンガク</t>
    </rPh>
    <phoneticPr fontId="40"/>
  </si>
  <si>
    <t>③：選定額</t>
    <rPh sb="2" eb="5">
      <t>センテイガク</t>
    </rPh>
    <phoneticPr fontId="40"/>
  </si>
  <si>
    <t>④：申請額（千円未満切り捨て）</t>
    <rPh sb="2" eb="5">
      <t>シンセイガク</t>
    </rPh>
    <rPh sb="6" eb="8">
      <t>センエン</t>
    </rPh>
    <rPh sb="8" eb="10">
      <t>ミマン</t>
    </rPh>
    <rPh sb="10" eb="11">
      <t>キ</t>
    </rPh>
    <rPh sb="12" eb="13">
      <t>ス</t>
    </rPh>
    <phoneticPr fontId="40"/>
  </si>
  <si>
    <t>基準額</t>
    <rPh sb="0" eb="3">
      <t>キジュンガク</t>
    </rPh>
    <phoneticPr fontId="40"/>
  </si>
  <si>
    <t>実績額</t>
    <rPh sb="0" eb="3">
      <t>ジッセキガク</t>
    </rPh>
    <phoneticPr fontId="40"/>
  </si>
  <si>
    <t>申請区分</t>
    <rPh sb="0" eb="4">
      <t>シンセイクブン</t>
    </rPh>
    <phoneticPr fontId="40"/>
  </si>
  <si>
    <t>医療機関区分</t>
    <rPh sb="0" eb="4">
      <t>イリョウキカン</t>
    </rPh>
    <rPh sb="4" eb="6">
      <t>クブン</t>
    </rPh>
    <phoneticPr fontId="40"/>
  </si>
  <si>
    <t>届け出たベースアップ評価料</t>
    <rPh sb="0" eb="1">
      <t>トド</t>
    </rPh>
    <rPh sb="2" eb="3">
      <t>デ</t>
    </rPh>
    <rPh sb="10" eb="13">
      <t>ヒョウカリョウ</t>
    </rPh>
    <phoneticPr fontId="40"/>
  </si>
  <si>
    <t>職員構成</t>
    <rPh sb="0" eb="4">
      <t>ショクインコウセイ</t>
    </rPh>
    <phoneticPr fontId="40"/>
  </si>
  <si>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</si>
  <si>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40"/>
  </si>
  <si>
    <t>③：令和８年６月１日時点で令和８年度診療報酬改定による見直し後のベースアップ評価料を届け出る。（薬局のみ選択可）</t>
    <phoneticPr fontId="40"/>
  </si>
  <si>
    <t>訪問看護ステーション</t>
    <rPh sb="0" eb="4">
      <t>ホウモンカンゴ</t>
    </rPh>
    <phoneticPr fontId="40"/>
  </si>
  <si>
    <t>保険薬局（１～５店舗）</t>
    <rPh sb="0" eb="4">
      <t>ホケンヤッキョク</t>
    </rPh>
    <rPh sb="8" eb="10">
      <t>テンポ</t>
    </rPh>
    <phoneticPr fontId="40"/>
  </si>
  <si>
    <t>保険薬局（６～19店舗）</t>
    <rPh sb="0" eb="4">
      <t>ホケンヤッキョク</t>
    </rPh>
    <rPh sb="9" eb="11">
      <t>テンポ</t>
    </rPh>
    <phoneticPr fontId="40"/>
  </si>
  <si>
    <t>保険薬局（20店舗以上）</t>
    <rPh sb="0" eb="4">
      <t>ホケンヤッキョク</t>
    </rPh>
    <rPh sb="7" eb="9">
      <t>テンポ</t>
    </rPh>
    <rPh sb="9" eb="11">
      <t>イジョウ</t>
    </rPh>
    <phoneticPr fontId="40"/>
  </si>
  <si>
    <t>賃上げ支援事業該当要件</t>
    <rPh sb="0" eb="2">
      <t>チンア</t>
    </rPh>
    <rPh sb="3" eb="5">
      <t>シエン</t>
    </rPh>
    <rPh sb="5" eb="7">
      <t>ジギョウ</t>
    </rPh>
    <rPh sb="7" eb="11">
      <t>ガイトウヨウケン</t>
    </rPh>
    <phoneticPr fontId="40"/>
  </si>
  <si>
    <t>①：O100 外来・在宅ベースアップ評価料（Ⅰ）</t>
    <phoneticPr fontId="40"/>
  </si>
  <si>
    <t>③：O102 入院ベースアップ評価料（医科）</t>
    <phoneticPr fontId="40"/>
  </si>
  <si>
    <t>④：P102 入院ベースアップ評価料（歯科）</t>
    <phoneticPr fontId="40"/>
  </si>
  <si>
    <t>医療機関等の名称
（医療機関コード）</t>
    <rPh sb="0" eb="5">
      <t>イリョウキカントウ</t>
    </rPh>
    <rPh sb="6" eb="8">
      <t>メイショウ</t>
    </rPh>
    <rPh sb="10" eb="14">
      <t>イリョウキカン</t>
    </rPh>
    <phoneticPr fontId="40"/>
  </si>
  <si>
    <t>（プルダウンから選択）</t>
    <rPh sb="8" eb="10">
      <t>センタク</t>
    </rPh>
    <phoneticPr fontId="40"/>
  </si>
  <si>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40"/>
  </si>
  <si>
    <t>申請の
有無</t>
    <rPh sb="0" eb="2">
      <t>シンセイ</t>
    </rPh>
    <rPh sb="4" eb="6">
      <t>ウム</t>
    </rPh>
    <phoneticPr fontId="40"/>
  </si>
  <si>
    <t>①：医師</t>
    <rPh sb="2" eb="4">
      <t>イシ</t>
    </rPh>
    <phoneticPr fontId="40"/>
  </si>
  <si>
    <t>②：歯科医師</t>
    <rPh sb="2" eb="6">
      <t>シカイシ</t>
    </rPh>
    <phoneticPr fontId="40"/>
  </si>
  <si>
    <t>③：その他医療に従事しない、専ら事務作業（医師事務作業補助者、看護補助者等が医療を専門とする職員の補助として行う事務作業を除く）を行う職員</t>
    <phoneticPr fontId="40"/>
  </si>
  <si>
    <t>申請施設内訳</t>
    <rPh sb="0" eb="2">
      <t>シンセイ</t>
    </rPh>
    <rPh sb="2" eb="4">
      <t>シセツ</t>
    </rPh>
    <rPh sb="4" eb="6">
      <t>ウチワケ</t>
    </rPh>
    <phoneticPr fontId="40"/>
  </si>
  <si>
    <t>（別紙２）</t>
    <rPh sb="1" eb="3">
      <t>ベッシ</t>
    </rPh>
    <phoneticPr fontId="41"/>
  </si>
  <si>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40"/>
  </si>
  <si>
    <t>賃上げ支援事業
該当要件</t>
    <rPh sb="0" eb="2">
      <t>チンア</t>
    </rPh>
    <rPh sb="3" eb="5">
      <t>シエン</t>
    </rPh>
    <rPh sb="5" eb="7">
      <t>ジギョウ</t>
    </rPh>
    <rPh sb="8" eb="12">
      <t>ガイトウヨウケン</t>
    </rPh>
    <phoneticPr fontId="40"/>
  </si>
  <si>
    <t>職種</t>
    <rPh sb="0" eb="2">
      <t>ショクシュ</t>
    </rPh>
    <phoneticPr fontId="40"/>
  </si>
  <si>
    <t>医療機関等の住所</t>
    <rPh sb="0" eb="5">
      <t>イリョウキカントウ</t>
    </rPh>
    <rPh sb="6" eb="8">
      <t>ジュウショ</t>
    </rPh>
    <phoneticPr fontId="40"/>
  </si>
  <si>
    <t>賃金改善報告書</t>
    <rPh sb="0" eb="2">
      <t>チンギン</t>
    </rPh>
    <rPh sb="2" eb="4">
      <t>カイゼン</t>
    </rPh>
    <rPh sb="4" eb="7">
      <t>ホウコクショ</t>
    </rPh>
    <phoneticPr fontId="41"/>
  </si>
  <si>
    <t>②：P100 歯科外来・在宅ベースアップ評価料（Ⅰ）</t>
    <phoneticPr fontId="40"/>
  </si>
  <si>
    <t>⑤：訪問看護ベースアップ評価料（Ⅰ）</t>
    <phoneticPr fontId="40"/>
  </si>
  <si>
    <t>届け出たベース
アップ評価料（１）</t>
    <rPh sb="0" eb="1">
      <t>トド</t>
    </rPh>
    <rPh sb="2" eb="3">
      <t>デ</t>
    </rPh>
    <rPh sb="11" eb="14">
      <t>ヒョウカリョウ</t>
    </rPh>
    <phoneticPr fontId="40"/>
  </si>
  <si>
    <t>届け出たベース
アップ評価料（２）</t>
    <rPh sb="0" eb="1">
      <t>トド</t>
    </rPh>
    <rPh sb="2" eb="3">
      <t>デ</t>
    </rPh>
    <rPh sb="11" eb="14">
      <t>ヒョウカリョウ</t>
    </rPh>
    <phoneticPr fontId="40"/>
  </si>
  <si>
    <t>職員構成
（１）</t>
    <rPh sb="0" eb="4">
      <t>ショクインコウセイ</t>
    </rPh>
    <phoneticPr fontId="40"/>
  </si>
  <si>
    <t>職員構成
（２）</t>
    <rPh sb="0" eb="4">
      <t>ショクインコウセイ</t>
    </rPh>
    <phoneticPr fontId="40"/>
  </si>
  <si>
    <t>医療機関等の名称：</t>
    <rPh sb="0" eb="5">
      <t>イリョウキカントウ</t>
    </rPh>
    <rPh sb="6" eb="8">
      <t>メイショウ</t>
    </rPh>
    <phoneticPr fontId="41"/>
  </si>
  <si>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41"/>
  </si>
  <si>
    <t>賃上げ支援事業　申請額</t>
    <rPh sb="0" eb="2">
      <t>チンア</t>
    </rPh>
    <rPh sb="3" eb="7">
      <t>シエンジギョウ</t>
    </rPh>
    <rPh sb="8" eb="11">
      <t>シンセイガク</t>
    </rPh>
    <phoneticPr fontId="40"/>
  </si>
  <si>
    <t>賃上げ支援事業　合計</t>
    <rPh sb="8" eb="10">
      <t>ゴウケイ</t>
    </rPh>
    <phoneticPr fontId="40"/>
  </si>
  <si>
    <t>選定額</t>
    <rPh sb="0" eb="3">
      <t>センテイガク</t>
    </rPh>
    <phoneticPr fontId="40"/>
  </si>
  <si>
    <t>物価支援事業</t>
    <rPh sb="0" eb="2">
      <t>ブッカ</t>
    </rPh>
    <rPh sb="2" eb="4">
      <t>シエン</t>
    </rPh>
    <rPh sb="4" eb="6">
      <t>ジギョウ</t>
    </rPh>
    <phoneticPr fontId="40"/>
  </si>
  <si>
    <t>物価支援事業　合計</t>
    <rPh sb="0" eb="2">
      <t>ブッカ</t>
    </rPh>
    <rPh sb="2" eb="4">
      <t>シエン</t>
    </rPh>
    <rPh sb="7" eb="9">
      <t>ゴウケイ</t>
    </rPh>
    <phoneticPr fontId="40"/>
  </si>
  <si>
    <t>物価支援事業　申請額</t>
    <rPh sb="7" eb="10">
      <t>シンセイガク</t>
    </rPh>
    <phoneticPr fontId="40"/>
  </si>
  <si>
    <t>（別紙１）</t>
    <rPh sb="1" eb="3">
      <t>ベッシ</t>
    </rPh>
    <phoneticPr fontId="40"/>
  </si>
  <si>
    <t>（別紙３）</t>
    <rPh sb="1" eb="3">
      <t>ベッシ</t>
    </rPh>
    <phoneticPr fontId="40"/>
  </si>
  <si>
    <t>無床診療所（医科）</t>
    <rPh sb="0" eb="5">
      <t>ムショウシンリョウジョ</t>
    </rPh>
    <phoneticPr fontId="40"/>
  </si>
  <si>
    <t>無床診療所（歯科）</t>
    <rPh sb="0" eb="5">
      <t>ムショウシンリョウジョ</t>
    </rPh>
    <rPh sb="6" eb="7">
      <t>ハ</t>
    </rPh>
    <phoneticPr fontId="40"/>
  </si>
  <si>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41"/>
  </si>
  <si>
    <t>給付金の対象となった賃金改善の総額</t>
    <rPh sb="0" eb="3">
      <t>キュウフキン</t>
    </rPh>
    <rPh sb="4" eb="6">
      <t>タイショウ</t>
    </rPh>
    <rPh sb="10" eb="12">
      <t>チンギン</t>
    </rPh>
    <phoneticPr fontId="40"/>
  </si>
  <si>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</si>
  <si>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</si>
  <si>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</si>
  <si>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</si>
  <si>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</si>
  <si>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（２）40歳未満の勤務医師、勤務歯科医師</t>
    <rPh sb="5" eb="6">
      <t>サイ</t>
    </rPh>
    <rPh sb="6" eb="8">
      <t>ミマン</t>
    </rPh>
    <rPh sb="9" eb="13">
      <t>キンムイシ</t>
    </rPh>
    <rPh sb="14" eb="16">
      <t>キンム</t>
    </rPh>
    <rPh sb="16" eb="20">
      <t>シカイシ</t>
    </rPh>
    <phoneticPr fontId="40"/>
  </si>
  <si>
    <t>（３）事務職員</t>
    <rPh sb="3" eb="7">
      <t>ジムショクイン</t>
    </rPh>
    <phoneticPr fontId="40"/>
  </si>
  <si>
    <t>（４）看護補助者</t>
    <rPh sb="3" eb="5">
      <t>カンゴ</t>
    </rPh>
    <rPh sb="5" eb="8">
      <t>ホジョシャ</t>
    </rPh>
    <phoneticPr fontId="40"/>
  </si>
  <si>
    <t>（５）薬剤師（歯科除く）</t>
    <rPh sb="3" eb="6">
      <t>ヤクザイシ</t>
    </rPh>
    <rPh sb="7" eb="10">
      <t>シカノゾ</t>
    </rPh>
    <phoneticPr fontId="40"/>
  </si>
  <si>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40"/>
  </si>
  <si>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40"/>
  </si>
  <si>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40"/>
  </si>
  <si>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40"/>
  </si>
  <si>
    <t>（１）看護職員等（保健師、助産師、看護師及び准看護師）</t>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</si>
  <si>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41"/>
  </si>
  <si>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40"/>
  </si>
  <si>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40"/>
  </si>
  <si>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40"/>
  </si>
  <si>
    <t>（１１）その他職員</t>
    <phoneticPr fontId="40"/>
  </si>
  <si>
    <t>（６）歯科衛生士（歯科のみ）</t>
    <rPh sb="3" eb="8">
      <t>シカエイセイシ</t>
    </rPh>
    <rPh sb="9" eb="11">
      <t>シカ</t>
    </rPh>
    <phoneticPr fontId="40"/>
  </si>
  <si>
    <t>（職種内訳）　</t>
    <rPh sb="1" eb="5">
      <t>ショクシュウチワケ</t>
    </rPh>
    <phoneticPr fontId="40"/>
  </si>
  <si>
    <t>賃上げ</t>
    <rPh sb="0" eb="2">
      <t>チンア</t>
    </rPh>
    <phoneticPr fontId="40"/>
  </si>
  <si>
    <t>物価上昇</t>
    <rPh sb="0" eb="2">
      <t>ブッカ</t>
    </rPh>
    <rPh sb="2" eb="4">
      <t>ジョウショウ</t>
    </rPh>
    <phoneticPr fontId="40"/>
  </si>
  <si>
    <t>賃金改善の内容</t>
    <rPh sb="0" eb="2">
      <t>チンギン</t>
    </rPh>
    <rPh sb="2" eb="4">
      <t>カイゼン</t>
    </rPh>
    <rPh sb="5" eb="7">
      <t>ナイヨウ</t>
    </rPh>
    <phoneticPr fontId="38"/>
  </si>
  <si>
    <t>①対象人数
（常勤換算数）</t>
    <rPh sb="1" eb="3">
      <t>タイショウ</t>
    </rPh>
    <rPh sb="3" eb="5">
      <t>ニンズウ</t>
    </rPh>
    <rPh sb="7" eb="9">
      <t>ジョウキン</t>
    </rPh>
    <rPh sb="9" eb="11">
      <t>カンサン</t>
    </rPh>
    <rPh sb="11" eb="12">
      <t>スウ</t>
    </rPh>
    <phoneticPr fontId="38"/>
  </si>
  <si>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38"/>
  </si>
  <si>
    <t>③月数
（対象月の合計）</t>
    <rPh sb="1" eb="3">
      <t>ゲッスウ</t>
    </rPh>
    <rPh sb="5" eb="8">
      <t>タイショウツキ</t>
    </rPh>
    <rPh sb="9" eb="11">
      <t>ゴウケイ</t>
    </rPh>
    <phoneticPr fontId="38"/>
  </si>
  <si>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8"/>
  </si>
  <si>
    <t>1名あたり平均額
（月額）</t>
    <rPh sb="1" eb="2">
      <t>メイ</t>
    </rPh>
    <rPh sb="5" eb="8">
      <t>ヘイキンガク</t>
    </rPh>
    <rPh sb="10" eb="12">
      <t>ゲツガク</t>
    </rPh>
    <phoneticPr fontId="38"/>
  </si>
  <si>
    <t>賃金改善の内容</t>
  </si>
  <si>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8"/>
  </si>
  <si>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38"/>
  </si>
  <si>
    <t>③月数
（対象月の合計）
（自動転記）</t>
    <rPh sb="1" eb="3">
      <t>ゲッスウ</t>
    </rPh>
    <rPh sb="5" eb="8">
      <t>タイショウツキ</t>
    </rPh>
    <rPh sb="9" eb="11">
      <t>ゴウケイ</t>
    </rPh>
    <rPh sb="14" eb="16">
      <t>ジドウ</t>
    </rPh>
    <rPh sb="16" eb="18">
      <t>テンキ</t>
    </rPh>
    <phoneticPr fontId="38"/>
  </si>
  <si>
    <t>賃金改善の総額
（自動計算）</t>
    <rPh sb="9" eb="11">
      <t>ジドウ</t>
    </rPh>
    <rPh sb="11" eb="13">
      <t>ケイサン</t>
    </rPh>
    <phoneticPr fontId="38"/>
  </si>
  <si>
    <t>　基本給の引き上げ（②月額×③月数）</t>
    <rPh sb="1" eb="4">
      <t>キホンキュウ</t>
    </rPh>
    <rPh sb="5" eb="6">
      <t>ヒ</t>
    </rPh>
    <rPh sb="7" eb="8">
      <t>ア</t>
    </rPh>
    <phoneticPr fontId="39"/>
  </si>
  <si>
    <t>　毎月決まって支払われる手当の引き上げ（②月額×③月数）</t>
    <rPh sb="1" eb="3">
      <t>マイゲツ</t>
    </rPh>
    <rPh sb="3" eb="4">
      <t>キ</t>
    </rPh>
    <rPh sb="7" eb="9">
      <t>シハラ</t>
    </rPh>
    <rPh sb="12" eb="14">
      <t>テアテ</t>
    </rPh>
    <rPh sb="15" eb="16">
      <t>ヒ</t>
    </rPh>
    <rPh sb="17" eb="18">
      <t>ア</t>
    </rPh>
    <phoneticPr fontId="39"/>
  </si>
  <si>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39"/>
  </si>
  <si>
    <t>　特別手当（②月額×③月数）</t>
    <rPh sb="1" eb="3">
      <t>トクベツ</t>
    </rPh>
    <rPh sb="3" eb="5">
      <t>テアテ</t>
    </rPh>
    <rPh sb="7" eb="9">
      <t>ゲツガク</t>
    </rPh>
    <rPh sb="11" eb="13">
      <t>ゲッスウ</t>
    </rPh>
    <phoneticPr fontId="39"/>
  </si>
  <si>
    <t>　一時金（②月額×③月数）</t>
    <rPh sb="1" eb="4">
      <t>イチジキン</t>
    </rPh>
    <rPh sb="6" eb="8">
      <t>ゲツガク</t>
    </rPh>
    <rPh sb="10" eb="12">
      <t>ツキスウ</t>
    </rPh>
    <phoneticPr fontId="39"/>
  </si>
  <si>
    <t>　基本給の引き上げ（②月額×③月数）</t>
    <rPh sb="1" eb="4">
      <t>キホンキュウ</t>
    </rPh>
    <rPh sb="5" eb="6">
      <t>ヒ</t>
    </rPh>
    <rPh sb="7" eb="8">
      <t>ア</t>
    </rPh>
    <phoneticPr fontId="41"/>
  </si>
  <si>
    <t>　毎月決まって支払われる手当の引き上げ（②月額×③月数）</t>
    <rPh sb="1" eb="3">
      <t>マイゲツ</t>
    </rPh>
    <rPh sb="3" eb="4">
      <t>キ</t>
    </rPh>
    <rPh sb="7" eb="9">
      <t>シハラ</t>
    </rPh>
    <rPh sb="12" eb="14">
      <t>テアテ</t>
    </rPh>
    <rPh sb="15" eb="16">
      <t>ヒ</t>
    </rPh>
    <rPh sb="17" eb="18">
      <t>ア</t>
    </rPh>
    <phoneticPr fontId="41"/>
  </si>
  <si>
    <t>　特別手当（②月額×③月数）</t>
    <rPh sb="1" eb="3">
      <t>トクベツ</t>
    </rPh>
    <rPh sb="3" eb="5">
      <t>テアテ</t>
    </rPh>
    <rPh sb="7" eb="9">
      <t>ゲツガク</t>
    </rPh>
    <rPh sb="11" eb="13">
      <t>ゲッスウ</t>
    </rPh>
    <phoneticPr fontId="41"/>
  </si>
  <si>
    <t>　一時金（②月額×③月数）</t>
    <rPh sb="1" eb="4">
      <t>イチジキン</t>
    </rPh>
    <rPh sb="6" eb="8">
      <t>ゲツガク</t>
    </rPh>
    <rPh sb="10" eb="12">
      <t>ツキスウ</t>
    </rPh>
    <phoneticPr fontId="41"/>
  </si>
  <si>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40"/>
  </si>
  <si>
    <t>有床診療所（医科）［２床以下］</t>
    <rPh sb="0" eb="5">
      <t>ユウショウシンリョウジョ</t>
    </rPh>
    <rPh sb="6" eb="8">
      <t>イカ</t>
    </rPh>
    <rPh sb="11" eb="12">
      <t>ユカ</t>
    </rPh>
    <rPh sb="12" eb="14">
      <t>イカ</t>
    </rPh>
    <phoneticPr fontId="40"/>
  </si>
  <si>
    <t>有床診療所（医科）［３～13床］</t>
    <rPh sb="0" eb="5">
      <t>ユウショウシンリョウジョ</t>
    </rPh>
    <rPh sb="14" eb="15">
      <t>ユカ</t>
    </rPh>
    <phoneticPr fontId="40"/>
  </si>
  <si>
    <t>有床診療所（医科）［14床以上］</t>
    <rPh sb="0" eb="5">
      <t>ユウショウシンリョウジョ</t>
    </rPh>
    <rPh sb="6" eb="8">
      <t>イカ</t>
    </rPh>
    <rPh sb="12" eb="13">
      <t>ユカ</t>
    </rPh>
    <rPh sb="13" eb="15">
      <t>イジョウ</t>
    </rPh>
    <phoneticPr fontId="40"/>
  </si>
  <si>
    <t>有床診療所（歯科）［２床以下］</t>
    <rPh sb="0" eb="5">
      <t>ユウショウシンリョウジョ</t>
    </rPh>
    <rPh sb="6" eb="8">
      <t>シカ</t>
    </rPh>
    <rPh sb="11" eb="12">
      <t>ユカ</t>
    </rPh>
    <rPh sb="12" eb="14">
      <t>イカ</t>
    </rPh>
    <phoneticPr fontId="40"/>
  </si>
  <si>
    <t>有床診療所（歯科）［３～13床］</t>
    <rPh sb="0" eb="5">
      <t>ユウショウシンリョウジョ</t>
    </rPh>
    <rPh sb="6" eb="7">
      <t>ハ</t>
    </rPh>
    <rPh sb="14" eb="15">
      <t>ユカ</t>
    </rPh>
    <phoneticPr fontId="40"/>
  </si>
  <si>
    <t>有床診療所（歯科）［14床以上］</t>
    <rPh sb="0" eb="5">
      <t>ユウショウシンリョウジョ</t>
    </rPh>
    <rPh sb="6" eb="8">
      <t>シカ</t>
    </rPh>
    <rPh sb="12" eb="13">
      <t>ユカ</t>
    </rPh>
    <rPh sb="13" eb="15">
      <t>イジョウ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</si>
</sst>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円&quot;"/>
    <numFmt numFmtId="177" formatCode="#,##0&quot;人&quot;"/>
    <numFmt numFmtId="178" formatCode="0.0%"/>
    <numFmt numFmtId="179" formatCode="General&quot;床&quot;"/>
    <numFmt numFmtId="180" formatCode="\(0_)\)"/>
    <numFmt numFmtId="181" formatCode="#,##0&quot;ヶ月&quot;"/>
  </numFmts>
  <fonts count="6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sz val="9"/>
      <color indexed="81"/>
      <name val="MS P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99"/>
        <bgColor indexed="64"/>
      </patternFill>
    </fill>
  </fills>
  <borders count="43">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78">
    <xf numFmtId="0" fontId="0"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0" borderId="0" applyNumberFormat="0" applyFill="0" applyBorder="0" applyAlignment="0" applyProtection="0">
      <alignment vertical="center"/>
    </xf>
    <xf numFmtId="0" fontId="25" fillId="26" borderId="5" applyNumberFormat="0" applyAlignment="0" applyProtection="0">
      <alignment vertical="center"/>
    </xf>
    <xf numFmtId="0" fontId="26" fillId="27" borderId="0" applyNumberFormat="0" applyBorder="0" applyAlignment="0" applyProtection="0">
      <alignment vertical="center"/>
    </xf>
    <xf numFmtId="0" fontId="22" fillId="28" borderId="6" applyNumberFormat="0" applyFont="0" applyAlignment="0" applyProtection="0">
      <alignment vertical="center"/>
    </xf>
    <xf numFmtId="0" fontId="27" fillId="0" borderId="7" applyNumberFormat="0" applyFill="0" applyAlignment="0" applyProtection="0">
      <alignment vertical="center"/>
    </xf>
    <xf numFmtId="0" fontId="28" fillId="29" borderId="0" applyNumberFormat="0" applyBorder="0" applyAlignment="0" applyProtection="0">
      <alignment vertical="center"/>
    </xf>
    <xf numFmtId="0" fontId="29" fillId="30" borderId="8" applyNumberFormat="0" applyAlignment="0" applyProtection="0">
      <alignment vertical="center"/>
    </xf>
    <xf numFmtId="0" fontId="30" fillId="0" borderId="0" applyNumberFormat="0" applyFill="0" applyBorder="0" applyAlignment="0" applyProtection="0">
      <alignment vertical="center"/>
    </xf>
    <xf numFmtId="0" fontId="31" fillId="0" borderId="9" applyNumberFormat="0" applyFill="0" applyAlignment="0" applyProtection="0">
      <alignment vertical="center"/>
    </xf>
    <xf numFmtId="0" fontId="32" fillId="0" borderId="10" applyNumberFormat="0" applyFill="0" applyAlignment="0" applyProtection="0">
      <alignment vertical="center"/>
    </xf>
    <xf numFmtId="0" fontId="33" fillId="0" borderId="11" applyNumberFormat="0" applyFill="0" applyAlignment="0" applyProtection="0">
      <alignment vertical="center"/>
    </xf>
    <xf numFmtId="0" fontId="33" fillId="0" borderId="0" applyNumberFormat="0" applyFill="0" applyBorder="0" applyAlignment="0" applyProtection="0">
      <alignment vertical="center"/>
    </xf>
    <xf numFmtId="0" fontId="34" fillId="0" borderId="12" applyNumberFormat="0" applyFill="0" applyAlignment="0" applyProtection="0">
      <alignment vertical="center"/>
    </xf>
    <xf numFmtId="0" fontId="35" fillId="30" borderId="13" applyNumberFormat="0" applyAlignment="0" applyProtection="0">
      <alignment vertical="center"/>
    </xf>
    <xf numFmtId="0" fontId="36" fillId="0" borderId="0" applyNumberFormat="0" applyFill="0" applyBorder="0" applyAlignment="0" applyProtection="0">
      <alignment vertical="center"/>
    </xf>
    <xf numFmtId="0" fontId="37" fillId="31" borderId="8" applyNumberFormat="0" applyAlignment="0" applyProtection="0">
      <alignment vertical="center"/>
    </xf>
    <xf numFmtId="0" fontId="38" fillId="32" borderId="0" applyNumberFormat="0" applyBorder="0" applyAlignment="0" applyProtection="0">
      <alignment vertical="center"/>
    </xf>
    <xf numFmtId="0" fontId="21" fillId="0" borderId="0">
      <alignment vertical="center"/>
    </xf>
    <xf numFmtId="0" fontId="20" fillId="0" borderId="0">
      <alignment vertical="center"/>
    </xf>
    <xf numFmtId="0" fontId="42" fillId="0" borderId="0"/>
    <xf numFmtId="38" fontId="42"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22" fillId="0" borderId="0">
      <alignment vertical="center"/>
    </xf>
    <xf numFmtId="0" fontId="22" fillId="0" borderId="0">
      <alignment vertical="center"/>
    </xf>
    <xf numFmtId="0" fontId="44" fillId="0" borderId="0">
      <alignment vertical="center"/>
    </xf>
    <xf numFmtId="38" fontId="22" fillId="0" borderId="0" applyFont="0" applyFill="0" applyBorder="0" applyAlignment="0" applyProtection="0">
      <alignment vertical="center"/>
    </xf>
    <xf numFmtId="0" fontId="46" fillId="0" borderId="0">
      <alignment vertical="center"/>
    </xf>
    <xf numFmtId="0" fontId="19" fillId="0" borderId="0">
      <alignment vertical="center"/>
    </xf>
    <xf numFmtId="38" fontId="19" fillId="0" borderId="0" applyFont="0" applyFill="0" applyBorder="0" applyAlignment="0" applyProtection="0">
      <alignment vertical="center"/>
    </xf>
    <xf numFmtId="0" fontId="46" fillId="0" borderId="0"/>
    <xf numFmtId="0" fontId="18" fillId="0" borderId="0">
      <alignment vertical="center"/>
    </xf>
    <xf numFmtId="0" fontId="17" fillId="0" borderId="0">
      <alignment vertical="center"/>
    </xf>
    <xf numFmtId="0" fontId="16" fillId="0" borderId="0">
      <alignment vertical="center"/>
    </xf>
    <xf numFmtId="0" fontId="16" fillId="0" borderId="0">
      <alignment vertical="center"/>
    </xf>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3" fillId="0" borderId="0">
      <alignment vertical="center"/>
    </xf>
    <xf numFmtId="38" fontId="13"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38" fontId="22" fillId="0" borderId="0" applyFon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9" fontId="22" fillId="0" borderId="0" applyFont="0" applyFill="0" applyBorder="0" applyAlignment="0" applyProtection="0">
      <alignment vertical="center"/>
    </xf>
    <xf numFmtId="0" fontId="9" fillId="0" borderId="0">
      <alignment vertical="center"/>
    </xf>
    <xf numFmtId="0" fontId="7" fillId="0" borderId="0">
      <alignment vertical="center"/>
    </xf>
    <xf numFmtId="0" fontId="5" fillId="0" borderId="0">
      <alignment vertical="center"/>
    </xf>
    <xf numFmtId="0" fontId="5" fillId="0" borderId="0">
      <alignment vertical="center"/>
    </xf>
    <xf numFmtId="0" fontId="1" fillId="0" borderId="0">
      <alignment vertical="center"/>
    </xf>
  </cellStyleXfs>
  <cellXfs count="162">
    <xf numFmtId="0" fontId="0" fillId="0" borderId="0" xfId="0">
      <alignment vertical="center"/>
    </xf>
    <xf numFmtId="0" fontId="17" fillId="0" borderId="0" xfId="57">
      <alignment vertical="center"/>
    </xf>
    <xf numFmtId="0" fontId="49" fillId="0" borderId="0" xfId="73" applyFont="1">
      <alignment vertical="center"/>
    </xf>
    <xf numFmtId="0" fontId="9" fillId="0" borderId="0" xfId="73">
      <alignment vertical="center"/>
    </xf>
    <xf numFmtId="0" fontId="9" fillId="0" borderId="0" xfId="73" applyAlignment="1">
      <alignment horizontal="center" vertical="center"/>
    </xf>
    <xf numFmtId="0" fontId="9" fillId="0" borderId="0" xfId="73" applyAlignment="1">
      <alignment vertical="center" wrapText="1"/>
    </xf>
    <xf numFmtId="0" fontId="50" fillId="0" borderId="0" xfId="73" applyFont="1" applyProtection="1">
      <alignment vertical="center"/>
      <protection locked="0"/>
    </xf>
    <xf numFmtId="0" fontId="50" fillId="0" borderId="0" xfId="73" applyFont="1" applyAlignment="1" applyProtection="1">
      <alignment horizontal="center" vertical="center"/>
      <protection locked="0"/>
    </xf>
    <xf numFmtId="0" fontId="22" fillId="0" borderId="0" xfId="73" applyFont="1" applyAlignment="1">
      <alignment vertical="center" wrapText="1"/>
    </xf>
    <xf numFmtId="0" fontId="0" fillId="0" borderId="0" xfId="73" applyFont="1" applyAlignment="1">
      <alignment vertical="center" wrapText="1"/>
    </xf>
    <xf numFmtId="0" fontId="0" fillId="0" borderId="0" xfId="69" applyFont="1" applyAlignment="1">
      <alignment vertical="center" wrapText="1"/>
    </xf>
    <xf numFmtId="0" fontId="8" fillId="0" borderId="0" xfId="69" applyFont="1">
      <alignment vertical="center"/>
    </xf>
    <xf numFmtId="0" fontId="11" fillId="0" borderId="0" xfId="69">
      <alignment vertical="center"/>
    </xf>
    <xf numFmtId="0" fontId="0" fillId="0" borderId="0" xfId="0" applyAlignment="1">
      <alignment horizontal="center" vertical="center"/>
    </xf>
    <xf numFmtId="0" fontId="0" fillId="0" borderId="0" xfId="0" applyAlignment="1">
      <alignment horizontal="left" vertical="center"/>
    </xf>
    <xf numFmtId="0" fontId="51" fillId="0" borderId="0" xfId="0" applyFont="1">
      <alignment vertical="center"/>
    </xf>
    <xf numFmtId="0" fontId="34" fillId="0" borderId="0" xfId="73" applyFont="1" applyAlignment="1">
      <alignment horizontal="left" vertical="center" wrapText="1"/>
    </xf>
    <xf numFmtId="176" fontId="34" fillId="0" borderId="0" xfId="73" applyNumberFormat="1" applyFont="1" applyAlignment="1">
      <alignment horizontal="center" vertical="center" wrapText="1"/>
    </xf>
    <xf numFmtId="0" fontId="34" fillId="0" borderId="0" xfId="73" applyFont="1" applyAlignment="1">
      <alignment horizontal="center" vertical="center" wrapText="1"/>
    </xf>
    <xf numFmtId="0" fontId="47" fillId="0" borderId="0" xfId="74" applyFont="1" applyAlignment="1" applyProtection="1">
      <alignment horizontal="right" vertical="center"/>
      <protection locked="0"/>
    </xf>
    <xf numFmtId="0" fontId="7" fillId="0" borderId="0" xfId="74" applyAlignment="1">
      <alignment vertical="center" wrapText="1"/>
    </xf>
    <xf numFmtId="0" fontId="7" fillId="0" borderId="0" xfId="74">
      <alignment vertical="center"/>
    </xf>
    <xf numFmtId="0" fontId="22" fillId="0" borderId="0" xfId="74" applyFont="1" applyAlignment="1">
      <alignment vertical="center" wrapText="1"/>
    </xf>
    <xf numFmtId="0" fontId="0" fillId="0" borderId="0" xfId="74" applyFont="1" applyAlignment="1">
      <alignment vertical="center" wrapText="1"/>
    </xf>
    <xf numFmtId="0" fontId="7" fillId="0" borderId="0" xfId="74" applyAlignment="1">
      <alignment horizontal="center" vertical="center"/>
    </xf>
    <xf numFmtId="0" fontId="7" fillId="0" borderId="0" xfId="73" applyFont="1">
      <alignment vertical="center"/>
    </xf>
    <xf numFmtId="0" fontId="6" fillId="0" borderId="0" xfId="73" applyFont="1">
      <alignment vertical="center"/>
    </xf>
    <xf numFmtId="176" fontId="50" fillId="0" borderId="0" xfId="68" applyNumberFormat="1" applyFont="1" applyFill="1" applyAlignment="1" applyProtection="1">
      <alignment horizontal="right" vertical="center"/>
      <protection locked="0"/>
    </xf>
    <xf numFmtId="38" fontId="34" fillId="0" borderId="0" xfId="0" applyNumberFormat="1" applyFont="1">
      <alignment vertical="center"/>
    </xf>
    <xf numFmtId="38" fontId="0" fillId="0" borderId="0" xfId="0" applyNumberFormat="1">
      <alignment vertical="center"/>
    </xf>
    <xf numFmtId="0" fontId="34" fillId="0" borderId="0" xfId="73" applyFont="1" applyAlignment="1">
      <alignment vertical="center" wrapText="1"/>
    </xf>
    <xf numFmtId="0" fontId="30" fillId="0" borderId="0" xfId="73" applyFont="1">
      <alignment vertical="center"/>
    </xf>
    <xf numFmtId="0" fontId="54" fillId="0" borderId="0" xfId="74" applyFont="1" applyAlignment="1">
      <alignment vertical="center" wrapText="1"/>
    </xf>
    <xf numFmtId="0" fontId="4" fillId="0" borderId="0" xfId="73" applyFont="1">
      <alignment vertical="center"/>
    </xf>
    <xf numFmtId="0" fontId="43" fillId="0" borderId="0" xfId="73" applyFont="1">
      <alignment vertical="center"/>
    </xf>
    <xf numFmtId="0" fontId="48" fillId="0" borderId="0" xfId="73" applyFont="1" applyAlignment="1">
      <alignment horizontal="center" vertical="center"/>
    </xf>
    <xf numFmtId="0" fontId="3" fillId="0" borderId="0" xfId="73" applyFont="1">
      <alignment vertical="center"/>
    </xf>
    <xf numFmtId="0" fontId="2" fillId="0" borderId="0" xfId="73" applyFont="1">
      <alignment vertical="center"/>
    </xf>
    <xf numFmtId="0" fontId="0" fillId="0" borderId="3" xfId="0" applyBorder="1">
      <alignment vertical="center"/>
    </xf>
    <xf numFmtId="0" fontId="0" fillId="0" borderId="3" xfId="0" applyBorder="1" applyAlignment="1">
      <alignment horizontal="center" vertical="center" wrapText="1"/>
    </xf>
    <xf numFmtId="0" fontId="0" fillId="0" borderId="3" xfId="0" applyBorder="1" applyAlignment="1">
      <alignment horizontal="center" vertical="center"/>
    </xf>
    <xf numFmtId="38" fontId="0" fillId="0" borderId="3" xfId="68" applyFont="1" applyBorder="1" applyProtection="1">
      <alignment vertical="center"/>
    </xf>
    <xf numFmtId="38" fontId="0" fillId="0" borderId="19" xfId="0" applyNumberFormat="1" applyBorder="1">
      <alignment vertical="center"/>
    </xf>
    <xf numFmtId="38" fontId="0" fillId="0" borderId="23" xfId="0" applyNumberFormat="1" applyBorder="1">
      <alignment vertical="center"/>
    </xf>
    <xf numFmtId="38" fontId="0" fillId="0" borderId="24" xfId="68" applyFont="1" applyBorder="1" applyProtection="1">
      <alignment vertical="center"/>
    </xf>
    <xf numFmtId="38" fontId="0" fillId="0" borderId="21" xfId="0" applyNumberFormat="1" applyBorder="1">
      <alignment vertical="center"/>
    </xf>
    <xf numFmtId="38" fontId="0" fillId="0" borderId="25" xfId="0" applyNumberFormat="1" applyBorder="1">
      <alignment vertical="center"/>
    </xf>
    <xf numFmtId="38" fontId="0" fillId="0" borderId="3" xfId="0" applyNumberFormat="1" applyBorder="1">
      <alignment vertical="center"/>
    </xf>
    <xf numFmtId="38" fontId="0" fillId="0" borderId="17" xfId="0" applyNumberFormat="1" applyBorder="1">
      <alignment vertical="center"/>
    </xf>
    <xf numFmtId="38" fontId="0" fillId="0" borderId="30" xfId="0" applyNumberFormat="1" applyBorder="1">
      <alignment vertical="center"/>
    </xf>
    <xf numFmtId="38" fontId="0" fillId="0" borderId="18" xfId="0" applyNumberFormat="1" applyBorder="1">
      <alignment vertical="center"/>
    </xf>
    <xf numFmtId="0" fontId="0" fillId="36" borderId="3" xfId="0" applyFill="1" applyBorder="1">
      <alignment vertical="center"/>
    </xf>
    <xf numFmtId="0" fontId="0" fillId="36" borderId="3" xfId="0" applyFill="1" applyBorder="1" applyAlignment="1">
      <alignment horizontal="center" vertical="center"/>
    </xf>
    <xf numFmtId="0" fontId="50" fillId="0" borderId="0" xfId="73" applyFont="1">
      <alignment vertical="center"/>
    </xf>
    <xf numFmtId="0" fontId="50" fillId="0" borderId="0" xfId="73" applyFont="1" applyAlignment="1">
      <alignment horizontal="center" vertical="center"/>
    </xf>
    <xf numFmtId="176" fontId="50" fillId="34" borderId="0" xfId="68" applyNumberFormat="1" applyFont="1" applyFill="1" applyAlignment="1" applyProtection="1">
      <alignment horizontal="right" vertical="center"/>
    </xf>
    <xf numFmtId="0" fontId="34" fillId="35" borderId="22" xfId="76" applyFont="1" applyFill="1" applyBorder="1" applyAlignment="1">
      <alignment vertical="center" wrapText="1"/>
    </xf>
    <xf numFmtId="0" fontId="34" fillId="35" borderId="3" xfId="76" applyFont="1" applyFill="1" applyBorder="1" applyAlignment="1">
      <alignment horizontal="center" vertical="center" wrapText="1"/>
    </xf>
    <xf numFmtId="0" fontId="34" fillId="35" borderId="3" xfId="76" applyFont="1" applyFill="1" applyBorder="1" applyAlignment="1">
      <alignment vertical="center" wrapText="1"/>
    </xf>
    <xf numFmtId="0" fontId="34" fillId="35" borderId="26" xfId="76" applyFont="1" applyFill="1" applyBorder="1" applyAlignment="1">
      <alignment horizontal="center" vertical="center" wrapText="1"/>
    </xf>
    <xf numFmtId="0" fontId="34" fillId="0" borderId="22" xfId="76" applyFont="1" applyBorder="1" applyAlignment="1">
      <alignment vertical="center" wrapText="1"/>
    </xf>
    <xf numFmtId="176" fontId="34" fillId="0" borderId="3" xfId="76" applyNumberFormat="1" applyFont="1" applyBorder="1" applyAlignment="1">
      <alignment horizontal="center" vertical="center" wrapText="1"/>
    </xf>
    <xf numFmtId="0" fontId="34" fillId="0" borderId="3" xfId="76" applyFont="1" applyBorder="1" applyAlignment="1">
      <alignment vertical="center" wrapText="1"/>
    </xf>
    <xf numFmtId="176" fontId="34" fillId="0" borderId="25" xfId="76" applyNumberFormat="1" applyFont="1" applyBorder="1" applyAlignment="1">
      <alignment horizontal="center" vertical="center" wrapText="1"/>
    </xf>
    <xf numFmtId="0" fontId="34" fillId="35" borderId="35" xfId="73" applyFont="1" applyFill="1" applyBorder="1" applyAlignment="1">
      <alignment horizontal="center" vertical="center" wrapText="1"/>
    </xf>
    <xf numFmtId="0" fontId="34" fillId="35" borderId="20" xfId="76" applyFont="1" applyFill="1" applyBorder="1" applyAlignment="1">
      <alignment vertical="center" wrapText="1"/>
    </xf>
    <xf numFmtId="0" fontId="34" fillId="35" borderId="20" xfId="76" applyFont="1" applyFill="1" applyBorder="1" applyAlignment="1">
      <alignment horizontal="center" vertical="center" wrapText="1"/>
    </xf>
    <xf numFmtId="0" fontId="34" fillId="35" borderId="21" xfId="76" applyFont="1" applyFill="1" applyBorder="1" applyAlignment="1">
      <alignment horizontal="center" vertical="center" wrapText="1"/>
    </xf>
    <xf numFmtId="0" fontId="34" fillId="0" borderId="24" xfId="76" applyFont="1" applyBorder="1" applyAlignment="1">
      <alignment vertical="center" wrapText="1"/>
    </xf>
    <xf numFmtId="0" fontId="34" fillId="0" borderId="20" xfId="76" applyFont="1" applyBorder="1" applyAlignment="1">
      <alignment vertical="center" wrapText="1"/>
    </xf>
    <xf numFmtId="0" fontId="57" fillId="0" borderId="0" xfId="74" applyFont="1" applyAlignment="1">
      <alignment vertical="top"/>
    </xf>
    <xf numFmtId="178" fontId="34" fillId="0" borderId="3" xfId="72" applyNumberFormat="1" applyFont="1" applyBorder="1" applyAlignment="1" applyProtection="1">
      <alignment horizontal="center" vertical="center" wrapText="1"/>
    </xf>
    <xf numFmtId="176" fontId="34" fillId="0" borderId="3" xfId="72" applyNumberFormat="1" applyFont="1" applyBorder="1" applyAlignment="1" applyProtection="1">
      <alignment horizontal="center" vertical="center" wrapText="1"/>
    </xf>
    <xf numFmtId="49" fontId="0" fillId="37" borderId="16" xfId="0" applyNumberFormat="1" applyFill="1" applyBorder="1" applyAlignment="1" applyProtection="1">
      <alignment horizontal="center" vertical="center"/>
      <protection locked="0"/>
    </xf>
    <xf numFmtId="180" fontId="0" fillId="37" borderId="15" xfId="0" applyNumberFormat="1" applyFill="1" applyBorder="1" applyAlignment="1" applyProtection="1">
      <alignment horizontal="center" vertical="center"/>
      <protection locked="0"/>
    </xf>
    <xf numFmtId="0" fontId="0" fillId="37" borderId="3" xfId="0" applyFill="1" applyBorder="1" applyAlignment="1" applyProtection="1">
      <alignment horizontal="center" vertical="center"/>
      <protection locked="0"/>
    </xf>
    <xf numFmtId="176" fontId="34" fillId="33" borderId="3" xfId="76" applyNumberFormat="1" applyFont="1" applyFill="1" applyBorder="1" applyAlignment="1" applyProtection="1">
      <alignment horizontal="center" vertical="center" wrapText="1"/>
      <protection locked="0"/>
    </xf>
    <xf numFmtId="176" fontId="34" fillId="33" borderId="3" xfId="72" applyNumberFormat="1" applyFont="1" applyFill="1" applyBorder="1" applyAlignment="1" applyProtection="1">
      <alignment horizontal="center" vertical="center" wrapText="1"/>
      <protection locked="0"/>
    </xf>
    <xf numFmtId="181" fontId="34" fillId="33" borderId="3" xfId="72" applyNumberFormat="1" applyFont="1" applyFill="1" applyBorder="1" applyAlignment="1" applyProtection="1">
      <alignment horizontal="center" vertical="center" wrapText="1"/>
      <protection locked="0"/>
    </xf>
    <xf numFmtId="177" fontId="34" fillId="33" borderId="3" xfId="72" applyNumberFormat="1" applyFont="1" applyFill="1" applyBorder="1" applyAlignment="1" applyProtection="1">
      <alignment horizontal="center" vertical="center" wrapText="1"/>
      <protection locked="0"/>
    </xf>
    <xf numFmtId="49" fontId="0" fillId="0" borderId="0" xfId="0" applyNumberFormat="1">
      <alignment vertical="center"/>
    </xf>
    <xf numFmtId="49" fontId="0" fillId="0" borderId="0" xfId="0" applyNumberFormat="1" applyAlignment="1">
      <alignment vertical="top"/>
    </xf>
    <xf numFmtId="180" fontId="0" fillId="0" borderId="0" xfId="0" applyNumberFormat="1">
      <alignment vertical="center"/>
    </xf>
    <xf numFmtId="179" fontId="0" fillId="0" borderId="0" xfId="0" applyNumberFormat="1">
      <alignment vertical="center"/>
    </xf>
    <xf numFmtId="0" fontId="34" fillId="0" borderId="31" xfId="77" applyFont="1" applyBorder="1" applyAlignment="1">
      <alignment vertical="center" wrapText="1"/>
    </xf>
    <xf numFmtId="176" fontId="34" fillId="0" borderId="32" xfId="77" applyNumberFormat="1" applyFont="1" applyBorder="1" applyAlignment="1">
      <alignment horizontal="center" vertical="center" wrapText="1"/>
    </xf>
    <xf numFmtId="176" fontId="34" fillId="0" borderId="3" xfId="77" applyNumberFormat="1" applyFont="1" applyBorder="1" applyAlignment="1">
      <alignment horizontal="center" vertical="center" wrapText="1"/>
    </xf>
    <xf numFmtId="177" fontId="34" fillId="0" borderId="3" xfId="77" applyNumberFormat="1" applyFont="1" applyBorder="1" applyAlignment="1">
      <alignment horizontal="center" vertical="center" wrapText="1"/>
    </xf>
    <xf numFmtId="181" fontId="34" fillId="0" borderId="3" xfId="77" applyNumberFormat="1" applyFont="1" applyBorder="1" applyAlignment="1">
      <alignment horizontal="center" vertical="center" wrapText="1"/>
    </xf>
    <xf numFmtId="176" fontId="34" fillId="0" borderId="26" xfId="77" applyNumberFormat="1" applyFont="1" applyBorder="1" applyAlignment="1">
      <alignment horizontal="center" vertical="center" wrapText="1"/>
    </xf>
    <xf numFmtId="0" fontId="34" fillId="0" borderId="22" xfId="77" applyFont="1" applyBorder="1" applyAlignment="1">
      <alignment vertical="center" wrapText="1"/>
    </xf>
    <xf numFmtId="0" fontId="34" fillId="0" borderId="15" xfId="76" applyFont="1" applyBorder="1" applyAlignment="1">
      <alignment vertical="center" wrapText="1"/>
    </xf>
    <xf numFmtId="176" fontId="34" fillId="0" borderId="15" xfId="77" applyNumberFormat="1" applyFont="1" applyBorder="1" applyAlignment="1">
      <alignment horizontal="center" vertical="center" wrapText="1"/>
    </xf>
    <xf numFmtId="0" fontId="34" fillId="0" borderId="41" xfId="77" applyFont="1" applyBorder="1" applyAlignment="1">
      <alignment vertical="center" wrapText="1"/>
    </xf>
    <xf numFmtId="177" fontId="34" fillId="0" borderId="15" xfId="77" applyNumberFormat="1" applyFont="1" applyBorder="1" applyAlignment="1">
      <alignment horizontal="center" vertical="center" wrapText="1"/>
    </xf>
    <xf numFmtId="181" fontId="34" fillId="0" borderId="15" xfId="77" applyNumberFormat="1" applyFont="1" applyBorder="1" applyAlignment="1">
      <alignment horizontal="center" vertical="center" wrapText="1"/>
    </xf>
    <xf numFmtId="176" fontId="34" fillId="0" borderId="42" xfId="77" applyNumberFormat="1" applyFont="1" applyBorder="1" applyAlignment="1">
      <alignment horizontal="center" vertical="center" wrapText="1"/>
    </xf>
    <xf numFmtId="176" fontId="34" fillId="0" borderId="34" xfId="77" applyNumberFormat="1" applyFont="1" applyBorder="1" applyAlignment="1">
      <alignment horizontal="center" vertical="center" wrapText="1"/>
    </xf>
    <xf numFmtId="176" fontId="34" fillId="0" borderId="24" xfId="77" applyNumberFormat="1" applyFont="1" applyBorder="1" applyAlignment="1">
      <alignment horizontal="center" vertical="center" wrapText="1"/>
    </xf>
    <xf numFmtId="0" fontId="34" fillId="0" borderId="23" xfId="77" applyFont="1" applyBorder="1" applyAlignment="1">
      <alignment vertical="center" wrapText="1"/>
    </xf>
    <xf numFmtId="177" fontId="34" fillId="0" borderId="24" xfId="77" applyNumberFormat="1" applyFont="1" applyBorder="1" applyAlignment="1">
      <alignment horizontal="center" vertical="center" wrapText="1"/>
    </xf>
    <xf numFmtId="181" fontId="34" fillId="0" borderId="24" xfId="77" applyNumberFormat="1" applyFont="1" applyBorder="1" applyAlignment="1">
      <alignment horizontal="center" vertical="center" wrapText="1"/>
    </xf>
    <xf numFmtId="176" fontId="34" fillId="0" borderId="25" xfId="77" applyNumberFormat="1" applyFont="1" applyBorder="1" applyAlignment="1">
      <alignment horizontal="center" vertical="center" wrapText="1"/>
    </xf>
    <xf numFmtId="176" fontId="34" fillId="0" borderId="20" xfId="77" applyNumberFormat="1" applyFont="1" applyBorder="1" applyAlignment="1">
      <alignment horizontal="center" vertical="center" wrapText="1"/>
    </xf>
    <xf numFmtId="0" fontId="34" fillId="0" borderId="19" xfId="77" applyFont="1" applyBorder="1" applyAlignment="1">
      <alignment vertical="center" wrapText="1"/>
    </xf>
    <xf numFmtId="177" fontId="34" fillId="0" borderId="20" xfId="77" applyNumberFormat="1" applyFont="1" applyBorder="1" applyAlignment="1">
      <alignment horizontal="center" vertical="center" wrapText="1"/>
    </xf>
    <xf numFmtId="181" fontId="34" fillId="0" borderId="20" xfId="77" applyNumberFormat="1" applyFont="1" applyBorder="1" applyAlignment="1">
      <alignment horizontal="center" vertical="center" wrapText="1"/>
    </xf>
    <xf numFmtId="176" fontId="34" fillId="0" borderId="21" xfId="77" applyNumberFormat="1" applyFont="1" applyBorder="1" applyAlignment="1">
      <alignment horizontal="center" vertical="center" wrapText="1"/>
    </xf>
    <xf numFmtId="177" fontId="34" fillId="33" borderId="3" xfId="77" applyNumberFormat="1" applyFont="1" applyFill="1" applyBorder="1" applyAlignment="1" applyProtection="1">
      <alignment horizontal="center" vertical="center" wrapText="1"/>
      <protection locked="0"/>
    </xf>
    <xf numFmtId="176" fontId="34" fillId="33" borderId="3" xfId="77" applyNumberFormat="1" applyFont="1" applyFill="1" applyBorder="1" applyAlignment="1" applyProtection="1">
      <alignment horizontal="center" vertical="center" wrapText="1"/>
      <protection locked="0"/>
    </xf>
    <xf numFmtId="181" fontId="34" fillId="33" borderId="3" xfId="77" applyNumberFormat="1" applyFont="1" applyFill="1" applyBorder="1" applyAlignment="1" applyProtection="1">
      <alignment horizontal="center" vertical="center" wrapText="1"/>
      <protection locked="0"/>
    </xf>
    <xf numFmtId="177" fontId="34" fillId="33" borderId="24" xfId="77" applyNumberFormat="1" applyFont="1" applyFill="1" applyBorder="1" applyAlignment="1" applyProtection="1">
      <alignment horizontal="center" vertical="center" wrapText="1"/>
      <protection locked="0"/>
    </xf>
    <xf numFmtId="176" fontId="34" fillId="33" borderId="24" xfId="77" applyNumberFormat="1" applyFont="1" applyFill="1" applyBorder="1" applyAlignment="1" applyProtection="1">
      <alignment horizontal="center" vertical="center" wrapText="1"/>
      <protection locked="0"/>
    </xf>
    <xf numFmtId="181" fontId="34" fillId="33" borderId="24" xfId="77" applyNumberFormat="1" applyFont="1" applyFill="1" applyBorder="1" applyAlignment="1" applyProtection="1">
      <alignment horizontal="center" vertical="center" wrapText="1"/>
      <protection locked="0"/>
    </xf>
    <xf numFmtId="177" fontId="34" fillId="33" borderId="15" xfId="77" applyNumberFormat="1" applyFont="1" applyFill="1" applyBorder="1" applyAlignment="1" applyProtection="1">
      <alignment horizontal="center" vertical="center" wrapText="1"/>
      <protection locked="0"/>
    </xf>
    <xf numFmtId="176" fontId="34" fillId="33" borderId="15" xfId="77" applyNumberFormat="1" applyFont="1" applyFill="1" applyBorder="1" applyAlignment="1" applyProtection="1">
      <alignment horizontal="center" vertical="center" wrapText="1"/>
      <protection locked="0"/>
    </xf>
    <xf numFmtId="181" fontId="34" fillId="33" borderId="15" xfId="77" applyNumberFormat="1" applyFont="1" applyFill="1" applyBorder="1" applyAlignment="1" applyProtection="1">
      <alignment horizontal="center" vertical="center" wrapText="1"/>
      <protection locked="0"/>
    </xf>
    <xf numFmtId="177" fontId="34" fillId="33" borderId="20" xfId="77" applyNumberFormat="1" applyFont="1" applyFill="1" applyBorder="1" applyAlignment="1" applyProtection="1">
      <alignment horizontal="center" vertical="center" wrapText="1"/>
      <protection locked="0"/>
    </xf>
    <xf numFmtId="176" fontId="34" fillId="33" borderId="20" xfId="77" applyNumberFormat="1" applyFont="1" applyFill="1" applyBorder="1" applyAlignment="1" applyProtection="1">
      <alignment horizontal="center" vertical="center" wrapText="1"/>
      <protection locked="0"/>
    </xf>
    <xf numFmtId="181" fontId="34" fillId="33" borderId="20" xfId="77" applyNumberFormat="1" applyFont="1" applyFill="1" applyBorder="1" applyAlignment="1" applyProtection="1">
      <alignment horizontal="center" vertical="center" wrapText="1"/>
      <protection locked="0"/>
    </xf>
    <xf numFmtId="0" fontId="53" fillId="0" borderId="4" xfId="0" applyFont="1" applyBorder="1" applyAlignment="1">
      <alignment horizontal="center" vertical="center"/>
    </xf>
    <xf numFmtId="0" fontId="53" fillId="0" borderId="0" xfId="0" applyFont="1" applyAlignment="1">
      <alignment horizontal="center" vertical="center"/>
    </xf>
    <xf numFmtId="0" fontId="0" fillId="0" borderId="3" xfId="0" applyBorder="1" applyAlignment="1">
      <alignment horizontal="center" vertical="center"/>
    </xf>
    <xf numFmtId="0" fontId="0" fillId="37" borderId="16" xfId="0" applyFill="1" applyBorder="1" applyAlignment="1" applyProtection="1">
      <alignment horizontal="center" vertical="center" wrapText="1"/>
      <protection locked="0"/>
    </xf>
    <xf numFmtId="0" fontId="0" fillId="37" borderId="15" xfId="0" applyFill="1" applyBorder="1" applyAlignment="1" applyProtection="1">
      <alignment horizontal="center" vertical="center" wrapText="1"/>
      <protection locked="0"/>
    </xf>
    <xf numFmtId="179" fontId="0" fillId="37" borderId="16" xfId="0" applyNumberFormat="1" applyFill="1" applyBorder="1" applyAlignment="1" applyProtection="1">
      <alignment horizontal="center" vertical="center"/>
      <protection locked="0"/>
    </xf>
    <xf numFmtId="179" fontId="0" fillId="37" borderId="15" xfId="0" applyNumberFormat="1" applyFill="1" applyBorder="1" applyAlignment="1" applyProtection="1">
      <alignment horizontal="center" vertical="center"/>
      <protection locked="0"/>
    </xf>
    <xf numFmtId="49" fontId="0" fillId="37" borderId="16" xfId="0" applyNumberFormat="1" applyFill="1" applyBorder="1" applyAlignment="1" applyProtection="1">
      <alignment horizontal="center" vertical="center"/>
      <protection locked="0"/>
    </xf>
    <xf numFmtId="49" fontId="0" fillId="37" borderId="15" xfId="0" applyNumberFormat="1" applyFill="1" applyBorder="1" applyAlignment="1" applyProtection="1">
      <alignment horizontal="center" vertical="center"/>
      <protection locked="0"/>
    </xf>
    <xf numFmtId="0" fontId="0" fillId="0" borderId="2" xfId="0" applyBorder="1" applyAlignment="1">
      <alignment horizontal="center" vertical="center" shrinkToFit="1"/>
    </xf>
    <xf numFmtId="0" fontId="0" fillId="0" borderId="1" xfId="0" applyBorder="1" applyAlignment="1">
      <alignment horizontal="center" vertical="center" shrinkToFit="1"/>
    </xf>
    <xf numFmtId="0" fontId="0" fillId="0" borderId="22" xfId="0" applyBorder="1" applyAlignment="1">
      <alignment horizontal="left" vertical="center"/>
    </xf>
    <xf numFmtId="0" fontId="0" fillId="0" borderId="2" xfId="0" applyBorder="1" applyAlignment="1">
      <alignment horizontal="left" vertical="center"/>
    </xf>
    <xf numFmtId="0" fontId="0" fillId="0" borderId="23" xfId="0" applyBorder="1" applyAlignment="1">
      <alignment horizontal="left" vertical="center"/>
    </xf>
    <xf numFmtId="0" fontId="0" fillId="0" borderId="27" xfId="0" applyBorder="1" applyAlignment="1">
      <alignment horizontal="left" vertical="center"/>
    </xf>
    <xf numFmtId="0" fontId="0" fillId="0" borderId="19" xfId="0" applyBorder="1" applyAlignment="1">
      <alignment horizontal="left" vertical="center"/>
    </xf>
    <xf numFmtId="0" fontId="0" fillId="0" borderId="29" xfId="0" applyBorder="1" applyAlignment="1">
      <alignment horizontal="left" vertical="center"/>
    </xf>
    <xf numFmtId="0" fontId="9" fillId="33" borderId="35" xfId="73" applyFill="1" applyBorder="1" applyAlignment="1" applyProtection="1">
      <alignment horizontal="center" vertical="center" wrapText="1"/>
      <protection locked="0"/>
    </xf>
    <xf numFmtId="0" fontId="9" fillId="33" borderId="36" xfId="73" applyFill="1" applyBorder="1" applyAlignment="1" applyProtection="1">
      <alignment horizontal="center" vertical="center" wrapText="1"/>
      <protection locked="0"/>
    </xf>
    <xf numFmtId="0" fontId="9" fillId="33" borderId="37" xfId="73" applyFill="1" applyBorder="1" applyAlignment="1" applyProtection="1">
      <alignment horizontal="center" vertical="center" wrapText="1"/>
      <protection locked="0"/>
    </xf>
    <xf numFmtId="0" fontId="50" fillId="33" borderId="0" xfId="73" applyFont="1" applyFill="1" applyAlignment="1" applyProtection="1">
      <alignment horizontal="left" vertical="center"/>
      <protection locked="0"/>
    </xf>
    <xf numFmtId="0" fontId="34" fillId="0" borderId="19" xfId="76" applyFont="1" applyBorder="1" applyAlignment="1">
      <alignment horizontal="center" vertical="center" wrapText="1"/>
    </xf>
    <xf numFmtId="0" fontId="34" fillId="0" borderId="20" xfId="76" applyFont="1" applyBorder="1" applyAlignment="1">
      <alignment horizontal="center" vertical="center" wrapText="1"/>
    </xf>
    <xf numFmtId="0" fontId="34" fillId="0" borderId="21" xfId="76" applyFont="1" applyBorder="1" applyAlignment="1">
      <alignment horizontal="center" vertical="center" wrapText="1"/>
    </xf>
    <xf numFmtId="0" fontId="34" fillId="0" borderId="38" xfId="76" applyFont="1" applyBorder="1" applyAlignment="1">
      <alignment horizontal="center" vertical="center" wrapText="1"/>
    </xf>
    <xf numFmtId="0" fontId="34" fillId="0" borderId="39" xfId="76" applyFont="1" applyBorder="1" applyAlignment="1">
      <alignment horizontal="center" vertical="center" wrapText="1"/>
    </xf>
    <xf numFmtId="0" fontId="34" fillId="0" borderId="40" xfId="76" applyFont="1" applyBorder="1" applyAlignment="1">
      <alignment horizontal="center" vertical="center" wrapText="1"/>
    </xf>
    <xf numFmtId="0" fontId="34" fillId="0" borderId="27" xfId="76" applyFont="1" applyBorder="1" applyAlignment="1">
      <alignment horizontal="left" vertical="center" wrapText="1"/>
    </xf>
    <xf numFmtId="0" fontId="34" fillId="0" borderId="28" xfId="76" applyFont="1" applyBorder="1" applyAlignment="1">
      <alignment horizontal="left" vertical="center" wrapText="1"/>
    </xf>
    <xf numFmtId="0" fontId="55" fillId="0" borderId="0" xfId="76" applyFont="1" applyAlignment="1">
      <alignment horizontal="center" vertical="center" wrapText="1"/>
    </xf>
    <xf numFmtId="0" fontId="50" fillId="0" borderId="0" xfId="73" applyFont="1" applyAlignment="1">
      <alignment horizontal="left" vertical="center" wrapText="1"/>
    </xf>
    <xf numFmtId="0" fontId="49" fillId="0" borderId="0" xfId="73" applyFont="1" applyAlignment="1">
      <alignment horizontal="center" vertical="center"/>
    </xf>
    <xf numFmtId="0" fontId="34" fillId="0" borderId="0" xfId="73" applyFont="1" applyAlignment="1">
      <alignment horizontal="left" vertical="center" wrapText="1"/>
    </xf>
    <xf numFmtId="0" fontId="34" fillId="0" borderId="2" xfId="76" applyFont="1" applyBorder="1" applyAlignment="1">
      <alignment horizontal="center" vertical="center" wrapText="1"/>
    </xf>
    <xf numFmtId="0" fontId="34" fillId="0" borderId="1" xfId="76" applyFont="1" applyBorder="1" applyAlignment="1">
      <alignment horizontal="center" vertical="center" wrapText="1"/>
    </xf>
    <xf numFmtId="0" fontId="34" fillId="35" borderId="16" xfId="76" applyFont="1" applyFill="1" applyBorder="1" applyAlignment="1">
      <alignment horizontal="center" vertical="center" wrapText="1"/>
    </xf>
    <xf numFmtId="0" fontId="34" fillId="35" borderId="15" xfId="76" applyFont="1" applyFill="1" applyBorder="1" applyAlignment="1">
      <alignment horizontal="center" vertical="center" wrapText="1"/>
    </xf>
    <xf numFmtId="178" fontId="34" fillId="0" borderId="33" xfId="72" applyNumberFormat="1" applyFont="1" applyBorder="1" applyAlignment="1">
      <alignment horizontal="center" vertical="center" wrapText="1"/>
    </xf>
    <xf numFmtId="178" fontId="34" fillId="0" borderId="31" xfId="72" applyNumberFormat="1" applyFont="1" applyBorder="1" applyAlignment="1">
      <alignment horizontal="center" vertical="center" wrapText="1"/>
    </xf>
    <xf numFmtId="0" fontId="4" fillId="0" borderId="14" xfId="76" applyFont="1" applyBorder="1" applyAlignment="1">
      <alignment horizontal="left" vertical="center" wrapText="1"/>
    </xf>
    <xf numFmtId="0" fontId="5" fillId="0" borderId="14" xfId="76" applyBorder="1" applyAlignment="1">
      <alignment horizontal="left" vertical="center"/>
    </xf>
    <xf numFmtId="0" fontId="54" fillId="0" borderId="4" xfId="74" applyFont="1" applyBorder="1" applyAlignment="1">
      <alignment horizontal="lef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2"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1" xr:uid="{7BABEBB7-081E-4A5F-904C-84BF7357BA49}"/>
    <cellStyle name="標準 14 3" xfId="73" xr:uid="{DF8CE15C-1BF5-4672-A288-B53C0B9C5CEB}"/>
    <cellStyle name="標準 14 3 2" xfId="74" xr:uid="{8F551D1B-759D-419C-A6E9-8CE95343CE5D}"/>
    <cellStyle name="標準 14 3 3" xfId="76" xr:uid="{17EDB3A9-27FD-4CD9-814D-BA5F11A04446}"/>
    <cellStyle name="標準 14 3 3 2" xfId="77" xr:uid="{9E842EDF-018A-4C4A-A9EE-95075DFA641B}"/>
    <cellStyle name="標準 14 4" xfId="75" xr:uid="{7B83B2EC-2F81-48C3-9A40-B04FA182145C}"/>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8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99"/>
      <color rgb="FFFFFF66"/>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23388-2DBD-4540-A61C-6D7C88C14737}">
  <sheetPr codeName="Sheet2">
    <pageSetUpPr fitToPage="1"/>
  </sheetPr>
  <dimension ref="A1:P101"/>
  <sheetViews>
    <sheetView tabSelected="1" view="pageBreakPreview" zoomScale="90" zoomScaleNormal="90" zoomScaleSheetLayoutView="90" workbookViewId="0">
      <selection activeCell="B3" sqref="B3"/>
    </sheetView>
  </sheetViews>
  <sheetFormatPr defaultRowHeight="13"/>
  <cols>
    <col min="1" max="1" width="4.6328125" customWidth="1"/>
    <col min="2" max="2" width="31.54296875" customWidth="1"/>
    <col min="3" max="3" width="39.08984375" customWidth="1"/>
    <col min="4" max="4" width="19" customWidth="1"/>
    <col min="5" max="5" width="18.1796875" customWidth="1"/>
    <col min="6" max="6" width="10.90625" customWidth="1"/>
    <col min="7" max="7" width="19.1796875" customWidth="1"/>
    <col min="8" max="9" width="15.6328125" customWidth="1"/>
    <col min="10" max="11" width="10.6328125" style="13" customWidth="1"/>
    <col min="12" max="12" width="11.453125" customWidth="1"/>
    <col min="13" max="16" width="12.6328125" customWidth="1"/>
    <col min="17" max="18" width="20.6328125" customWidth="1"/>
    <col min="19" max="23" width="15.6328125" customWidth="1"/>
  </cols>
  <sheetData>
    <row r="1" spans="1:16">
      <c r="A1" t="s">
        <v>107</v>
      </c>
    </row>
    <row r="2" spans="1:16" ht="32.4" customHeight="1">
      <c r="A2" s="120" t="s">
        <v>86</v>
      </c>
      <c r="B2" s="120"/>
      <c r="C2" s="120"/>
      <c r="D2" s="120"/>
      <c r="E2" s="120"/>
      <c r="F2" s="120"/>
      <c r="G2" s="120"/>
      <c r="H2" s="120"/>
      <c r="I2" s="120"/>
      <c r="J2" s="120"/>
      <c r="K2" s="120"/>
      <c r="L2" s="120"/>
      <c r="M2" s="120"/>
      <c r="N2" s="120"/>
      <c r="O2" s="121"/>
      <c r="P2" s="121"/>
    </row>
    <row r="3" spans="1:16" ht="40" customHeight="1">
      <c r="A3" s="38"/>
      <c r="B3" s="39" t="s">
        <v>79</v>
      </c>
      <c r="C3" s="39" t="s">
        <v>91</v>
      </c>
      <c r="D3" s="40" t="s">
        <v>65</v>
      </c>
      <c r="E3" s="40" t="s">
        <v>64</v>
      </c>
      <c r="F3" s="39" t="s">
        <v>82</v>
      </c>
      <c r="G3" s="39" t="s">
        <v>89</v>
      </c>
      <c r="H3" s="39" t="s">
        <v>95</v>
      </c>
      <c r="I3" s="39" t="s">
        <v>96</v>
      </c>
      <c r="J3" s="39" t="s">
        <v>97</v>
      </c>
      <c r="K3" s="39" t="s">
        <v>98</v>
      </c>
      <c r="L3" s="39" t="s">
        <v>81</v>
      </c>
      <c r="M3" s="40" t="s">
        <v>62</v>
      </c>
      <c r="N3" s="40" t="s">
        <v>63</v>
      </c>
      <c r="O3" s="13"/>
      <c r="P3" s="13"/>
    </row>
    <row r="4" spans="1:16" ht="20" customHeight="1">
      <c r="A4" s="122">
        <v>1</v>
      </c>
      <c r="B4" s="73"/>
      <c r="C4" s="127"/>
      <c r="D4" s="123"/>
      <c r="E4" s="40" t="s">
        <v>56</v>
      </c>
      <c r="F4" s="75"/>
      <c r="G4" s="75"/>
      <c r="H4" s="75"/>
      <c r="I4" s="75"/>
      <c r="J4" s="75"/>
      <c r="K4" s="75"/>
      <c r="L4" s="125"/>
      <c r="M4" s="41" cm="1">
        <f t="array" ref="M4">IF(F4="申請する",_xlfn.IFS(D4=D$57,150000,D4=D$58,72000*L4,D4=D$59,72000*L4,D4=D$60,150000,D4=D$61,150000,D4=D$62,72000*L4,D4=D$63,72000*L4,D4=D$64,150000,D4=D$65,228000,D4=D$66,145000,D4=D$67,105000,D4=D$68,70000,TRUE,0),0)</f>
        <v>0</v>
      </c>
      <c r="N4" s="52"/>
      <c r="O4" s="29"/>
      <c r="P4" s="28"/>
    </row>
    <row r="5" spans="1:16" ht="20" customHeight="1">
      <c r="A5" s="122"/>
      <c r="B5" s="74">
        <v>1234567890</v>
      </c>
      <c r="C5" s="128"/>
      <c r="D5" s="124"/>
      <c r="E5" s="40" t="s">
        <v>104</v>
      </c>
      <c r="F5" s="75"/>
      <c r="G5" s="51"/>
      <c r="H5" s="51"/>
      <c r="I5" s="51"/>
      <c r="J5" s="52"/>
      <c r="K5" s="52"/>
      <c r="L5" s="126"/>
      <c r="M5" s="41" cm="1">
        <f t="array" ref="M5">IF(F5="申請する",_xlfn.IFS($D4=$D$57,170000,$D4=$D$58,170000,$D4=$D$59,13000*$L4,$D4=$D$60,170000,$D4=$D$61,170000,$D4=$D$62,170000,$D4=$D$63,13000*$L4,$D4=$D$64,170000,$D4=$D$66,85000,$D4=$D$67,75000,$D4=$D$68,50000,TRUE,0),0)</f>
        <v>0</v>
      </c>
      <c r="N5" s="41">
        <f>M5</f>
        <v>0</v>
      </c>
      <c r="P5" s="28"/>
    </row>
    <row r="6" spans="1:16" ht="20" customHeight="1">
      <c r="A6" s="122">
        <v>2</v>
      </c>
      <c r="B6" s="73"/>
      <c r="C6" s="127"/>
      <c r="D6" s="123"/>
      <c r="E6" s="40" t="s">
        <v>56</v>
      </c>
      <c r="F6" s="75"/>
      <c r="G6" s="75"/>
      <c r="H6" s="75"/>
      <c r="I6" s="75"/>
      <c r="J6" s="75"/>
      <c r="K6" s="75"/>
      <c r="L6" s="125"/>
      <c r="M6" s="41" cm="1">
        <f t="array" ref="M6">IF(F6="申請する",_xlfn.IFS(D6=D$57,150000,D6=D$58,72000*L6,D6=D$59,72000*L6,D6=D$60,150000,D6=D$61,150000,D6=D$62,72000*L6,D6=D$63,72000*L6,D6=D$64,150000,D6=D$65,228000,D6=D$66,145000,D6=D$67,105000,D6=D$68,70000,TRUE,0),0)</f>
        <v>0</v>
      </c>
      <c r="N6" s="52"/>
      <c r="O6" s="29"/>
      <c r="P6" s="28"/>
    </row>
    <row r="7" spans="1:16" ht="20" customHeight="1">
      <c r="A7" s="122"/>
      <c r="B7" s="74">
        <v>1234567890</v>
      </c>
      <c r="C7" s="128"/>
      <c r="D7" s="124"/>
      <c r="E7" s="40" t="s">
        <v>104</v>
      </c>
      <c r="F7" s="75"/>
      <c r="G7" s="51"/>
      <c r="H7" s="51"/>
      <c r="I7" s="51"/>
      <c r="J7" s="52"/>
      <c r="K7" s="52"/>
      <c r="L7" s="126"/>
      <c r="M7" s="41" cm="1">
        <f t="array" ref="M7">IF(F7="申請する",_xlfn.IFS($D6=$D$57,170000,$D6=$D$58,170000,$D6=$D$59,13000*$L6,$D6=$D$60,170000,$D6=$D$61,170000,$D6=$D$62,170000,$D6=$D$63,13000*$L6,$D6=$D$64,170000,$D6=$D$66,85000,$D6=$D$67,75000,$D6=$D$68,50000,TRUE,0),0)</f>
        <v>0</v>
      </c>
      <c r="N7" s="41">
        <f>M7</f>
        <v>0</v>
      </c>
      <c r="P7" s="28"/>
    </row>
    <row r="8" spans="1:16" ht="20" customHeight="1">
      <c r="A8" s="122">
        <v>3</v>
      </c>
      <c r="B8" s="73"/>
      <c r="C8" s="127"/>
      <c r="D8" s="123"/>
      <c r="E8" s="40" t="s">
        <v>56</v>
      </c>
      <c r="F8" s="75"/>
      <c r="G8" s="75"/>
      <c r="H8" s="75"/>
      <c r="I8" s="75"/>
      <c r="J8" s="75"/>
      <c r="K8" s="75"/>
      <c r="L8" s="125"/>
      <c r="M8" s="41" cm="1">
        <f t="array" ref="M8">IF(F8="申請する",_xlfn.IFS(D8=D$57,150000,D8=D$58,72000*L8,D8=D$59,72000*L8,D8=D$60,150000,D8=D$61,150000,D8=D$62,72000*L8,D8=D$63,72000*L8,D8=D$64,150000,D8=D$65,228000,D8=D$66,145000,D8=D$67,105000,D8=D$68,70000,TRUE,0),0)</f>
        <v>0</v>
      </c>
      <c r="N8" s="52"/>
      <c r="O8" s="29"/>
      <c r="P8" s="28"/>
    </row>
    <row r="9" spans="1:16" ht="20" customHeight="1">
      <c r="A9" s="122"/>
      <c r="B9" s="74">
        <v>1234567890</v>
      </c>
      <c r="C9" s="128"/>
      <c r="D9" s="124"/>
      <c r="E9" s="40" t="s">
        <v>104</v>
      </c>
      <c r="F9" s="75"/>
      <c r="G9" s="51"/>
      <c r="H9" s="51"/>
      <c r="I9" s="51"/>
      <c r="J9" s="52"/>
      <c r="K9" s="52"/>
      <c r="L9" s="126"/>
      <c r="M9" s="41" cm="1">
        <f t="array" ref="M9">IF(F9="申請する",_xlfn.IFS($D8=$D$57,170000,$D8=$D$58,170000,$D8=$D$59,13000*$L8,$D8=$D$60,170000,$D8=$D$61,170000,$D8=$D$62,170000,$D8=$D$63,13000*$L8,$D8=$D$64,170000,$D8=$D$66,85000,$D8=$D$67,75000,$D8=$D$68,50000,TRUE,0),0)</f>
        <v>0</v>
      </c>
      <c r="N9" s="41">
        <f>M9</f>
        <v>0</v>
      </c>
      <c r="P9" s="28"/>
    </row>
    <row r="10" spans="1:16" ht="20" customHeight="1">
      <c r="A10" s="122">
        <v>4</v>
      </c>
      <c r="B10" s="73"/>
      <c r="C10" s="127"/>
      <c r="D10" s="123"/>
      <c r="E10" s="40" t="s">
        <v>56</v>
      </c>
      <c r="F10" s="75"/>
      <c r="G10" s="75"/>
      <c r="H10" s="75"/>
      <c r="I10" s="75"/>
      <c r="J10" s="75"/>
      <c r="K10" s="75"/>
      <c r="L10" s="125"/>
      <c r="M10" s="41" cm="1">
        <f t="array" ref="M10">IF(F10="申請する",_xlfn.IFS(D10=D$57,150000,D10=D$58,72000*L10,D10=D$59,72000*L10,D10=D$60,150000,D10=D$61,150000,D10=D$62,72000*L10,D10=D$63,72000*L10,D10=D$64,150000,D10=D$65,228000,D10=D$66,145000,D10=D$67,105000,D10=D$68,70000,TRUE,0),0)</f>
        <v>0</v>
      </c>
      <c r="N10" s="52"/>
      <c r="O10" s="29"/>
      <c r="P10" s="28"/>
    </row>
    <row r="11" spans="1:16" ht="20" customHeight="1">
      <c r="A11" s="122"/>
      <c r="B11" s="74">
        <v>1234567890</v>
      </c>
      <c r="C11" s="128"/>
      <c r="D11" s="124"/>
      <c r="E11" s="40" t="s">
        <v>104</v>
      </c>
      <c r="F11" s="75"/>
      <c r="G11" s="51"/>
      <c r="H11" s="51"/>
      <c r="I11" s="51"/>
      <c r="J11" s="52"/>
      <c r="K11" s="52"/>
      <c r="L11" s="126"/>
      <c r="M11" s="41" cm="1">
        <f t="array" ref="M11">IF(F11="申請する",_xlfn.IFS($D10=$D$57,170000,$D10=$D$58,170000,$D10=$D$59,13000*$L10,$D10=$D$60,170000,$D10=$D$61,170000,$D10=$D$62,170000,$D10=$D$63,13000*$L10,$D10=$D$64,170000,$D10=$D$66,85000,$D10=$D$67,75000,$D10=$D$68,50000,TRUE,0),0)</f>
        <v>0</v>
      </c>
      <c r="N11" s="41">
        <f>M11</f>
        <v>0</v>
      </c>
      <c r="P11" s="28"/>
    </row>
    <row r="12" spans="1:16" ht="20" customHeight="1">
      <c r="A12" s="122">
        <v>5</v>
      </c>
      <c r="B12" s="73"/>
      <c r="C12" s="127"/>
      <c r="D12" s="123"/>
      <c r="E12" s="40" t="s">
        <v>56</v>
      </c>
      <c r="F12" s="75"/>
      <c r="G12" s="75"/>
      <c r="H12" s="75"/>
      <c r="I12" s="75"/>
      <c r="J12" s="75"/>
      <c r="K12" s="75"/>
      <c r="L12" s="125"/>
      <c r="M12" s="41" cm="1">
        <f t="array" ref="M12">IF(F12="申請する",_xlfn.IFS(D12=D$57,150000,D12=D$58,72000*L12,D12=D$59,72000*L12,D12=D$60,150000,D12=D$61,150000,D12=D$62,72000*L12,D12=D$63,72000*L12,D12=D$64,150000,D12=D$65,228000,D12=D$66,145000,D12=D$67,105000,D12=D$68,70000,TRUE,0),0)</f>
        <v>0</v>
      </c>
      <c r="N12" s="52"/>
      <c r="O12" s="29"/>
      <c r="P12" s="28"/>
    </row>
    <row r="13" spans="1:16" ht="20" customHeight="1">
      <c r="A13" s="122"/>
      <c r="B13" s="74">
        <v>1234567890</v>
      </c>
      <c r="C13" s="128"/>
      <c r="D13" s="124"/>
      <c r="E13" s="40" t="s">
        <v>104</v>
      </c>
      <c r="F13" s="75"/>
      <c r="G13" s="51"/>
      <c r="H13" s="51"/>
      <c r="I13" s="51"/>
      <c r="J13" s="52"/>
      <c r="K13" s="52"/>
      <c r="L13" s="126"/>
      <c r="M13" s="41" cm="1">
        <f t="array" ref="M13">IF(F13="申請する",_xlfn.IFS($D12=$D$57,170000,$D12=$D$58,170000,$D12=$D$59,13000*$L12,$D12=$D$60,170000,$D12=$D$61,170000,$D12=$D$62,170000,$D12=$D$63,13000*$L12,$D12=$D$64,170000,$D12=$D$66,85000,$D12=$D$67,75000,$D12=$D$68,50000,TRUE,0),0)</f>
        <v>0</v>
      </c>
      <c r="N13" s="41">
        <f>M13</f>
        <v>0</v>
      </c>
      <c r="P13" s="28"/>
    </row>
    <row r="14" spans="1:16" ht="20" customHeight="1">
      <c r="A14" s="122">
        <v>6</v>
      </c>
      <c r="B14" s="73"/>
      <c r="C14" s="127"/>
      <c r="D14" s="123"/>
      <c r="E14" s="40" t="s">
        <v>56</v>
      </c>
      <c r="F14" s="75"/>
      <c r="G14" s="75"/>
      <c r="H14" s="75"/>
      <c r="I14" s="75"/>
      <c r="J14" s="75"/>
      <c r="K14" s="75"/>
      <c r="L14" s="125"/>
      <c r="M14" s="41" cm="1">
        <f t="array" ref="M14">IF(F14="申請する",_xlfn.IFS(D14=D$57,150000,D14=D$58,72000*L14,D14=D$59,72000*L14,D14=D$60,150000,D14=D$61,150000,D14=D$62,72000*L14,D14=D$63,72000*L14,D14=D$64,150000,D14=D$65,228000,D14=D$66,145000,D14=D$67,105000,D14=D$68,70000,TRUE,0),0)</f>
        <v>0</v>
      </c>
      <c r="N14" s="52"/>
      <c r="O14" s="29"/>
      <c r="P14" s="28"/>
    </row>
    <row r="15" spans="1:16" ht="20" customHeight="1">
      <c r="A15" s="122"/>
      <c r="B15" s="74">
        <v>1234567890</v>
      </c>
      <c r="C15" s="128"/>
      <c r="D15" s="124"/>
      <c r="E15" s="40" t="s">
        <v>104</v>
      </c>
      <c r="F15" s="75"/>
      <c r="G15" s="51"/>
      <c r="H15" s="51"/>
      <c r="I15" s="51"/>
      <c r="J15" s="52"/>
      <c r="K15" s="52"/>
      <c r="L15" s="126"/>
      <c r="M15" s="41" cm="1">
        <f t="array" ref="M15">IF(F15="申請する",_xlfn.IFS($D14=$D$57,170000,$D14=$D$58,170000,$D14=$D$59,13000*$L14,$D14=$D$60,170000,$D14=$D$61,170000,$D14=$D$62,170000,$D14=$D$63,13000*$L14,$D14=$D$64,170000,$D14=$D$66,85000,$D14=$D$67,75000,$D14=$D$68,50000,TRUE,0),0)</f>
        <v>0</v>
      </c>
      <c r="N15" s="41">
        <f>M15</f>
        <v>0</v>
      </c>
      <c r="P15" s="28"/>
    </row>
    <row r="16" spans="1:16" ht="20" customHeight="1">
      <c r="A16" s="122">
        <v>7</v>
      </c>
      <c r="B16" s="73"/>
      <c r="C16" s="127"/>
      <c r="D16" s="123"/>
      <c r="E16" s="40" t="s">
        <v>56</v>
      </c>
      <c r="F16" s="75"/>
      <c r="G16" s="75"/>
      <c r="H16" s="75"/>
      <c r="I16" s="75"/>
      <c r="J16" s="75"/>
      <c r="K16" s="75"/>
      <c r="L16" s="125"/>
      <c r="M16" s="41" cm="1">
        <f t="array" ref="M16">IF(F16="申請する",_xlfn.IFS(D16=D$57,150000,D16=D$58,72000*L16,D16=D$59,72000*L16,D16=D$60,150000,D16=D$61,150000,D16=D$62,72000*L16,D16=D$63,72000*L16,D16=D$64,150000,D16=D$65,228000,D16=D$66,145000,D16=D$67,105000,D16=D$68,70000,TRUE,0),0)</f>
        <v>0</v>
      </c>
      <c r="N16" s="52"/>
      <c r="O16" s="29"/>
      <c r="P16" s="28"/>
    </row>
    <row r="17" spans="1:16" ht="20" customHeight="1">
      <c r="A17" s="122"/>
      <c r="B17" s="74">
        <v>1234567890</v>
      </c>
      <c r="C17" s="128"/>
      <c r="D17" s="124"/>
      <c r="E17" s="40" t="s">
        <v>104</v>
      </c>
      <c r="F17" s="75"/>
      <c r="G17" s="51"/>
      <c r="H17" s="51"/>
      <c r="I17" s="51"/>
      <c r="J17" s="52"/>
      <c r="K17" s="52"/>
      <c r="L17" s="126"/>
      <c r="M17" s="41" cm="1">
        <f t="array" ref="M17">IF(F17="申請する",_xlfn.IFS($D16=$D$57,170000,$D16=$D$58,170000,$D16=$D$59,13000*$L16,$D16=$D$60,170000,$D16=$D$61,170000,$D16=$D$62,170000,$D16=$D$63,13000*$L16,$D16=$D$64,170000,$D16=$D$66,85000,$D16=$D$67,75000,$D16=$D$68,50000,TRUE,0),0)</f>
        <v>0</v>
      </c>
      <c r="N17" s="41">
        <f>M17</f>
        <v>0</v>
      </c>
      <c r="P17" s="28"/>
    </row>
    <row r="18" spans="1:16" ht="20" customHeight="1">
      <c r="A18" s="122">
        <v>8</v>
      </c>
      <c r="B18" s="73"/>
      <c r="C18" s="127"/>
      <c r="D18" s="123"/>
      <c r="E18" s="40" t="s">
        <v>56</v>
      </c>
      <c r="F18" s="75"/>
      <c r="G18" s="75"/>
      <c r="H18" s="75"/>
      <c r="I18" s="75"/>
      <c r="J18" s="75"/>
      <c r="K18" s="75"/>
      <c r="L18" s="125"/>
      <c r="M18" s="41" cm="1">
        <f t="array" ref="M18">IF(F18="申請する",_xlfn.IFS(D18=D$57,150000,D18=D$58,72000*L18,D18=D$59,72000*L18,D18=D$60,150000,D18=D$61,150000,D18=D$62,72000*L18,D18=D$63,72000*L18,D18=D$64,150000,D18=D$65,228000,D18=D$66,145000,D18=D$67,105000,D18=D$68,70000,TRUE,0),0)</f>
        <v>0</v>
      </c>
      <c r="N18" s="52"/>
      <c r="O18" s="29"/>
      <c r="P18" s="28"/>
    </row>
    <row r="19" spans="1:16" ht="20" customHeight="1">
      <c r="A19" s="122"/>
      <c r="B19" s="74">
        <v>1234567890</v>
      </c>
      <c r="C19" s="128"/>
      <c r="D19" s="124"/>
      <c r="E19" s="40" t="s">
        <v>104</v>
      </c>
      <c r="F19" s="75"/>
      <c r="G19" s="51"/>
      <c r="H19" s="51"/>
      <c r="I19" s="51"/>
      <c r="J19" s="52"/>
      <c r="K19" s="52"/>
      <c r="L19" s="126"/>
      <c r="M19" s="41" cm="1">
        <f t="array" ref="M19">IF(F19="申請する",_xlfn.IFS($D18=$D$57,170000,$D18=$D$58,170000,$D18=$D$59,13000*$L18,$D18=$D$60,170000,$D18=$D$61,170000,$D18=$D$62,170000,$D18=$D$63,13000*$L18,$D18=$D$64,170000,$D18=$D$66,85000,$D18=$D$67,75000,$D18=$D$68,50000,TRUE,0),0)</f>
        <v>0</v>
      </c>
      <c r="N19" s="41">
        <f>M19</f>
        <v>0</v>
      </c>
      <c r="P19" s="28"/>
    </row>
    <row r="20" spans="1:16" ht="20" customHeight="1">
      <c r="A20" s="122">
        <v>9</v>
      </c>
      <c r="B20" s="73"/>
      <c r="C20" s="127"/>
      <c r="D20" s="123"/>
      <c r="E20" s="40" t="s">
        <v>56</v>
      </c>
      <c r="F20" s="75"/>
      <c r="G20" s="75"/>
      <c r="H20" s="75"/>
      <c r="I20" s="75"/>
      <c r="J20" s="75"/>
      <c r="K20" s="75"/>
      <c r="L20" s="125"/>
      <c r="M20" s="41" cm="1">
        <f t="array" ref="M20">IF(F20="申請する",_xlfn.IFS(D20=D$57,150000,D20=D$58,72000*L20,D20=D$59,72000*L20,D20=D$60,150000,D20=D$61,150000,D20=D$62,72000*L20,D20=D$63,72000*L20,D20=D$64,150000,D20=D$65,228000,D20=D$66,145000,D20=D$67,105000,D20=D$68,70000,TRUE,0),0)</f>
        <v>0</v>
      </c>
      <c r="N20" s="52"/>
      <c r="O20" s="29"/>
      <c r="P20" s="28"/>
    </row>
    <row r="21" spans="1:16" ht="20" customHeight="1">
      <c r="A21" s="122"/>
      <c r="B21" s="74">
        <v>1234567890</v>
      </c>
      <c r="C21" s="128"/>
      <c r="D21" s="124"/>
      <c r="E21" s="40" t="s">
        <v>104</v>
      </c>
      <c r="F21" s="75"/>
      <c r="G21" s="51"/>
      <c r="H21" s="51"/>
      <c r="I21" s="51"/>
      <c r="J21" s="52"/>
      <c r="K21" s="52"/>
      <c r="L21" s="126"/>
      <c r="M21" s="41" cm="1">
        <f t="array" ref="M21">IF(F21="申請する",_xlfn.IFS($D20=$D$57,170000,$D20=$D$58,170000,$D20=$D$59,13000*$L20,$D20=$D$60,170000,$D20=$D$61,170000,$D20=$D$62,170000,$D20=$D$63,13000*$L20,$D20=$D$64,170000,$D20=$D$66,85000,$D20=$D$67,75000,$D20=$D$68,50000,TRUE,0),0)</f>
        <v>0</v>
      </c>
      <c r="N21" s="41">
        <f>M21</f>
        <v>0</v>
      </c>
      <c r="P21" s="28"/>
    </row>
    <row r="22" spans="1:16" ht="20" customHeight="1">
      <c r="A22" s="122">
        <v>10</v>
      </c>
      <c r="B22" s="73"/>
      <c r="C22" s="127"/>
      <c r="D22" s="123"/>
      <c r="E22" s="40" t="s">
        <v>56</v>
      </c>
      <c r="F22" s="75"/>
      <c r="G22" s="75"/>
      <c r="H22" s="75"/>
      <c r="I22" s="75"/>
      <c r="J22" s="75"/>
      <c r="K22" s="75"/>
      <c r="L22" s="125"/>
      <c r="M22" s="41" cm="1">
        <f t="array" ref="M22">IF(F22="申請する",_xlfn.IFS(D22=D$57,150000,D22=D$58,72000*L22,D22=D$59,72000*L22,D22=D$60,150000,D22=D$61,150000,D22=D$62,72000*L22,D22=D$63,72000*L22,D22=D$64,150000,D22=D$65,228000,D22=D$66,145000,D22=D$67,105000,D22=D$68,70000,TRUE,0),0)</f>
        <v>0</v>
      </c>
      <c r="N22" s="52"/>
      <c r="O22" s="29"/>
      <c r="P22" s="28"/>
    </row>
    <row r="23" spans="1:16" ht="20" customHeight="1" thickBot="1">
      <c r="A23" s="122"/>
      <c r="B23" s="74">
        <v>1234567890</v>
      </c>
      <c r="C23" s="128"/>
      <c r="D23" s="124"/>
      <c r="E23" s="40" t="s">
        <v>104</v>
      </c>
      <c r="F23" s="75"/>
      <c r="G23" s="51"/>
      <c r="H23" s="51"/>
      <c r="I23" s="51"/>
      <c r="J23" s="52"/>
      <c r="K23" s="52"/>
      <c r="L23" s="126"/>
      <c r="M23" s="41" cm="1">
        <f t="array" ref="M23">IF(F23="申請する",_xlfn.IFS($D22=$D$57,170000,$D22=$D$58,170000,$D22=$D$59,13000*$L22,$D22=$D$60,170000,$D22=$D$61,170000,$D22=$D$62,170000,$D22=$D$63,13000*$L22,$D22=$D$64,170000,$D22=$D$66,85000,$D22=$D$67,75000,$D22=$D$68,50000,TRUE,0),0)</f>
        <v>0</v>
      </c>
      <c r="N23" s="44">
        <f>M23</f>
        <v>0</v>
      </c>
      <c r="P23" s="40" t="s">
        <v>103</v>
      </c>
    </row>
    <row r="24" spans="1:16" ht="20" customHeight="1">
      <c r="B24" s="14"/>
      <c r="C24" s="14"/>
      <c r="D24" s="13"/>
      <c r="E24" s="13"/>
      <c r="K24" s="129" t="s">
        <v>102</v>
      </c>
      <c r="L24" s="130"/>
      <c r="M24" s="42">
        <f>M4+M6+M8+M10+M12+M14+M16+M18+M20+M22</f>
        <v>0</v>
      </c>
      <c r="N24" s="45">
        <f>'賃金改善報告書（別紙２）'!L2</f>
        <v>0</v>
      </c>
      <c r="P24" s="47">
        <f>MIN(M24:N24)</f>
        <v>0</v>
      </c>
    </row>
    <row r="25" spans="1:16" ht="20" customHeight="1" thickBot="1">
      <c r="B25" s="13"/>
      <c r="C25" s="13"/>
      <c r="D25" s="13"/>
      <c r="E25" s="13"/>
      <c r="K25" s="129" t="s">
        <v>105</v>
      </c>
      <c r="L25" s="130"/>
      <c r="M25" s="43">
        <f>M5+M7+M9+M11+M13+M15+M17+M19+M21+M23</f>
        <v>0</v>
      </c>
      <c r="N25" s="46">
        <f>N5+N7+N9+N11+N13+N15+N17+N19+N21+N23</f>
        <v>0</v>
      </c>
      <c r="P25" s="47">
        <f>MIN(M25:N25)</f>
        <v>0</v>
      </c>
    </row>
    <row r="26" spans="1:16" ht="20" customHeight="1">
      <c r="B26" s="13"/>
      <c r="C26" s="13"/>
      <c r="D26" s="13"/>
      <c r="E26" s="13"/>
    </row>
    <row r="27" spans="1:16" ht="20" customHeight="1">
      <c r="B27" s="13"/>
      <c r="C27" s="13"/>
      <c r="D27" s="13"/>
      <c r="E27" s="13"/>
    </row>
    <row r="28" spans="1:16" ht="20" customHeight="1" thickBot="1">
      <c r="N28" s="15"/>
    </row>
    <row r="29" spans="1:16">
      <c r="B29" s="14" t="s">
        <v>75</v>
      </c>
      <c r="C29" s="14"/>
      <c r="N29" s="135" t="s">
        <v>101</v>
      </c>
      <c r="O29" s="136"/>
      <c r="P29" s="48">
        <f>ROUNDDOWN(P24,-3)</f>
        <v>0</v>
      </c>
    </row>
    <row r="30" spans="1:16">
      <c r="B30" t="s">
        <v>68</v>
      </c>
      <c r="N30" s="131" t="s">
        <v>106</v>
      </c>
      <c r="O30" s="132"/>
      <c r="P30" s="49">
        <f>ROUNDDOWN(P25,-3)</f>
        <v>0</v>
      </c>
    </row>
    <row r="31" spans="1:16" ht="13.5" thickBot="1">
      <c r="B31" t="s">
        <v>69</v>
      </c>
      <c r="N31" s="133" t="s">
        <v>57</v>
      </c>
      <c r="O31" s="134"/>
      <c r="P31" s="50">
        <f>SUM(P29:P30)</f>
        <v>0</v>
      </c>
    </row>
    <row r="32" spans="1:16">
      <c r="B32" t="s">
        <v>70</v>
      </c>
    </row>
    <row r="35" spans="2:2">
      <c r="B35" t="s">
        <v>66</v>
      </c>
    </row>
    <row r="36" spans="2:2">
      <c r="B36" t="s">
        <v>76</v>
      </c>
    </row>
    <row r="37" spans="2:2">
      <c r="B37" t="s">
        <v>93</v>
      </c>
    </row>
    <row r="38" spans="2:2">
      <c r="B38" t="s">
        <v>77</v>
      </c>
    </row>
    <row r="39" spans="2:2">
      <c r="B39" t="s">
        <v>78</v>
      </c>
    </row>
    <row r="40" spans="2:2">
      <c r="B40" t="s">
        <v>94</v>
      </c>
    </row>
    <row r="41" spans="2:2">
      <c r="B41" t="s">
        <v>88</v>
      </c>
    </row>
    <row r="43" spans="2:2">
      <c r="B43" t="s">
        <v>67</v>
      </c>
    </row>
    <row r="44" spans="2:2">
      <c r="B44" t="s">
        <v>83</v>
      </c>
    </row>
    <row r="45" spans="2:2">
      <c r="B45" t="s">
        <v>84</v>
      </c>
    </row>
    <row r="46" spans="2:2">
      <c r="B46" t="s">
        <v>85</v>
      </c>
    </row>
    <row r="56" spans="4:4">
      <c r="D56" t="s">
        <v>80</v>
      </c>
    </row>
    <row r="57" spans="4:4">
      <c r="D57" t="s">
        <v>157</v>
      </c>
    </row>
    <row r="58" spans="4:4">
      <c r="D58" t="s">
        <v>158</v>
      </c>
    </row>
    <row r="59" spans="4:4">
      <c r="D59" t="s">
        <v>159</v>
      </c>
    </row>
    <row r="60" spans="4:4">
      <c r="D60" t="s">
        <v>109</v>
      </c>
    </row>
    <row r="61" spans="4:4">
      <c r="D61" t="s">
        <v>160</v>
      </c>
    </row>
    <row r="62" spans="4:4">
      <c r="D62" t="s">
        <v>161</v>
      </c>
    </row>
    <row r="63" spans="4:4">
      <c r="D63" t="s">
        <v>162</v>
      </c>
    </row>
    <row r="64" spans="4:4">
      <c r="D64" t="s">
        <v>110</v>
      </c>
    </row>
    <row r="65" spans="2:14">
      <c r="D65" t="s">
        <v>71</v>
      </c>
    </row>
    <row r="66" spans="2:14">
      <c r="D66" t="s">
        <v>72</v>
      </c>
    </row>
    <row r="67" spans="2:14">
      <c r="D67" t="s">
        <v>73</v>
      </c>
    </row>
    <row r="68" spans="2:14">
      <c r="D68" t="s">
        <v>74</v>
      </c>
    </row>
    <row r="79" spans="2:14">
      <c r="B79" s="80" t="s">
        <v>134</v>
      </c>
    </row>
    <row r="80" spans="2:14">
      <c r="B80" s="81">
        <f>B4</f>
        <v>0</v>
      </c>
      <c r="C80" s="82">
        <f>B5</f>
        <v>1234567890</v>
      </c>
      <c r="D80" s="80">
        <f>C4</f>
        <v>0</v>
      </c>
      <c r="E80">
        <f>D4</f>
        <v>0</v>
      </c>
      <c r="F80">
        <f t="shared" ref="F80:N80" si="0">F4</f>
        <v>0</v>
      </c>
      <c r="G80">
        <f t="shared" si="0"/>
        <v>0</v>
      </c>
      <c r="H80">
        <f t="shared" si="0"/>
        <v>0</v>
      </c>
      <c r="I80">
        <f t="shared" si="0"/>
        <v>0</v>
      </c>
      <c r="J80" s="13">
        <f t="shared" si="0"/>
        <v>0</v>
      </c>
      <c r="K80" s="13">
        <f t="shared" si="0"/>
        <v>0</v>
      </c>
      <c r="L80" s="83">
        <f t="shared" si="0"/>
        <v>0</v>
      </c>
      <c r="M80" s="29">
        <f t="shared" si="0"/>
        <v>0</v>
      </c>
      <c r="N80" s="29">
        <f t="shared" si="0"/>
        <v>0</v>
      </c>
    </row>
    <row r="81" spans="2:14">
      <c r="B81" s="81">
        <f>B6</f>
        <v>0</v>
      </c>
      <c r="C81" s="82">
        <f>B7</f>
        <v>1234567890</v>
      </c>
      <c r="D81" s="80">
        <f>C6</f>
        <v>0</v>
      </c>
      <c r="E81">
        <f>D6</f>
        <v>0</v>
      </c>
      <c r="F81">
        <f t="shared" ref="F81:N81" si="1">F6</f>
        <v>0</v>
      </c>
      <c r="G81">
        <f t="shared" si="1"/>
        <v>0</v>
      </c>
      <c r="H81">
        <f t="shared" si="1"/>
        <v>0</v>
      </c>
      <c r="I81">
        <f t="shared" si="1"/>
        <v>0</v>
      </c>
      <c r="J81" s="13">
        <f t="shared" si="1"/>
        <v>0</v>
      </c>
      <c r="K81" s="13">
        <f t="shared" si="1"/>
        <v>0</v>
      </c>
      <c r="L81" s="83">
        <f t="shared" si="1"/>
        <v>0</v>
      </c>
      <c r="M81" s="29">
        <f t="shared" si="1"/>
        <v>0</v>
      </c>
      <c r="N81" s="29">
        <f t="shared" si="1"/>
        <v>0</v>
      </c>
    </row>
    <row r="82" spans="2:14">
      <c r="B82" s="81">
        <f>B8</f>
        <v>0</v>
      </c>
      <c r="C82" s="82">
        <f>B9</f>
        <v>1234567890</v>
      </c>
      <c r="D82" s="80">
        <f>C8</f>
        <v>0</v>
      </c>
      <c r="E82">
        <f>D8</f>
        <v>0</v>
      </c>
      <c r="F82">
        <f>F8</f>
        <v>0</v>
      </c>
      <c r="G82">
        <f>G8</f>
        <v>0</v>
      </c>
      <c r="H82">
        <f>H8</f>
        <v>0</v>
      </c>
      <c r="I82">
        <f t="shared" ref="I82:N82" si="2">I8</f>
        <v>0</v>
      </c>
      <c r="J82" s="13">
        <f t="shared" si="2"/>
        <v>0</v>
      </c>
      <c r="K82" s="13">
        <f t="shared" si="2"/>
        <v>0</v>
      </c>
      <c r="L82" s="83">
        <f t="shared" si="2"/>
        <v>0</v>
      </c>
      <c r="M82" s="29">
        <f t="shared" si="2"/>
        <v>0</v>
      </c>
      <c r="N82" s="29">
        <f t="shared" si="2"/>
        <v>0</v>
      </c>
    </row>
    <row r="83" spans="2:14">
      <c r="B83" s="81">
        <f>B10</f>
        <v>0</v>
      </c>
      <c r="C83" s="82">
        <f>B11</f>
        <v>1234567890</v>
      </c>
      <c r="D83" s="80">
        <f>C10</f>
        <v>0</v>
      </c>
      <c r="E83">
        <f>D10</f>
        <v>0</v>
      </c>
      <c r="F83">
        <f>F10</f>
        <v>0</v>
      </c>
      <c r="G83">
        <f>G10</f>
        <v>0</v>
      </c>
      <c r="H83">
        <f>H10</f>
        <v>0</v>
      </c>
      <c r="I83">
        <f t="shared" ref="I83:N83" si="3">I10</f>
        <v>0</v>
      </c>
      <c r="J83" s="13">
        <f t="shared" si="3"/>
        <v>0</v>
      </c>
      <c r="K83" s="13">
        <f t="shared" si="3"/>
        <v>0</v>
      </c>
      <c r="L83" s="83">
        <f t="shared" si="3"/>
        <v>0</v>
      </c>
      <c r="M83" s="29">
        <f t="shared" si="3"/>
        <v>0</v>
      </c>
      <c r="N83" s="29">
        <f t="shared" si="3"/>
        <v>0</v>
      </c>
    </row>
    <row r="84" spans="2:14">
      <c r="B84" s="81">
        <f>B12</f>
        <v>0</v>
      </c>
      <c r="C84" s="82">
        <f>B13</f>
        <v>1234567890</v>
      </c>
      <c r="D84" s="80">
        <f>C12</f>
        <v>0</v>
      </c>
      <c r="E84">
        <f>D12</f>
        <v>0</v>
      </c>
      <c r="F84">
        <f>F12</f>
        <v>0</v>
      </c>
      <c r="G84">
        <f>G12</f>
        <v>0</v>
      </c>
      <c r="H84">
        <f>H12</f>
        <v>0</v>
      </c>
      <c r="I84">
        <f t="shared" ref="I84:N84" si="4">I12</f>
        <v>0</v>
      </c>
      <c r="J84" s="13">
        <f t="shared" si="4"/>
        <v>0</v>
      </c>
      <c r="K84" s="13">
        <f t="shared" si="4"/>
        <v>0</v>
      </c>
      <c r="L84" s="83">
        <f t="shared" si="4"/>
        <v>0</v>
      </c>
      <c r="M84" s="29">
        <f t="shared" si="4"/>
        <v>0</v>
      </c>
      <c r="N84" s="29">
        <f t="shared" si="4"/>
        <v>0</v>
      </c>
    </row>
    <row r="85" spans="2:14">
      <c r="B85" s="81">
        <f>B14</f>
        <v>0</v>
      </c>
      <c r="C85" s="82">
        <f>B15</f>
        <v>1234567890</v>
      </c>
      <c r="D85" s="80">
        <f>C14</f>
        <v>0</v>
      </c>
      <c r="E85">
        <f>D14</f>
        <v>0</v>
      </c>
      <c r="F85">
        <f>F14</f>
        <v>0</v>
      </c>
      <c r="G85">
        <f>G14</f>
        <v>0</v>
      </c>
      <c r="H85">
        <f>H14</f>
        <v>0</v>
      </c>
      <c r="I85">
        <f t="shared" ref="I85:N85" si="5">I14</f>
        <v>0</v>
      </c>
      <c r="J85" s="13">
        <f t="shared" si="5"/>
        <v>0</v>
      </c>
      <c r="K85" s="13">
        <f t="shared" si="5"/>
        <v>0</v>
      </c>
      <c r="L85" s="83">
        <f t="shared" si="5"/>
        <v>0</v>
      </c>
      <c r="M85" s="29">
        <f t="shared" si="5"/>
        <v>0</v>
      </c>
      <c r="N85" s="29">
        <f t="shared" si="5"/>
        <v>0</v>
      </c>
    </row>
    <row r="86" spans="2:14">
      <c r="B86" s="81">
        <f>B16</f>
        <v>0</v>
      </c>
      <c r="C86" s="82">
        <f>B17</f>
        <v>1234567890</v>
      </c>
      <c r="D86" s="80">
        <f>C16</f>
        <v>0</v>
      </c>
      <c r="E86">
        <f>D16</f>
        <v>0</v>
      </c>
      <c r="F86">
        <f>F16</f>
        <v>0</v>
      </c>
      <c r="G86">
        <f>G16</f>
        <v>0</v>
      </c>
      <c r="H86">
        <f>H16</f>
        <v>0</v>
      </c>
      <c r="I86">
        <f t="shared" ref="I86:N86" si="6">I16</f>
        <v>0</v>
      </c>
      <c r="J86" s="13">
        <f t="shared" si="6"/>
        <v>0</v>
      </c>
      <c r="K86" s="13">
        <f t="shared" si="6"/>
        <v>0</v>
      </c>
      <c r="L86" s="83">
        <f t="shared" si="6"/>
        <v>0</v>
      </c>
      <c r="M86" s="29">
        <f t="shared" si="6"/>
        <v>0</v>
      </c>
      <c r="N86" s="29">
        <f t="shared" si="6"/>
        <v>0</v>
      </c>
    </row>
    <row r="87" spans="2:14">
      <c r="B87" s="81">
        <f>B18</f>
        <v>0</v>
      </c>
      <c r="C87" s="82">
        <f>B19</f>
        <v>1234567890</v>
      </c>
      <c r="D87" s="80">
        <f>C18</f>
        <v>0</v>
      </c>
      <c r="E87">
        <f>D18</f>
        <v>0</v>
      </c>
      <c r="F87">
        <f>F18</f>
        <v>0</v>
      </c>
      <c r="G87">
        <f>G18</f>
        <v>0</v>
      </c>
      <c r="H87">
        <f>H18</f>
        <v>0</v>
      </c>
      <c r="I87">
        <f t="shared" ref="I87:N87" si="7">I18</f>
        <v>0</v>
      </c>
      <c r="J87" s="13">
        <f t="shared" si="7"/>
        <v>0</v>
      </c>
      <c r="K87" s="13">
        <f t="shared" si="7"/>
        <v>0</v>
      </c>
      <c r="L87" s="83">
        <f t="shared" si="7"/>
        <v>0</v>
      </c>
      <c r="M87" s="29">
        <f t="shared" si="7"/>
        <v>0</v>
      </c>
      <c r="N87" s="29">
        <f t="shared" si="7"/>
        <v>0</v>
      </c>
    </row>
    <row r="88" spans="2:14">
      <c r="B88" s="81">
        <f>B20</f>
        <v>0</v>
      </c>
      <c r="C88" s="82">
        <f>B21</f>
        <v>1234567890</v>
      </c>
      <c r="D88" s="80">
        <f>C20</f>
        <v>0</v>
      </c>
      <c r="E88">
        <f>D20</f>
        <v>0</v>
      </c>
      <c r="F88">
        <f>F20</f>
        <v>0</v>
      </c>
      <c r="G88">
        <f>G20</f>
        <v>0</v>
      </c>
      <c r="H88">
        <f>H20</f>
        <v>0</v>
      </c>
      <c r="I88">
        <f t="shared" ref="I88:N88" si="8">I20</f>
        <v>0</v>
      </c>
      <c r="J88" s="13">
        <f t="shared" si="8"/>
        <v>0</v>
      </c>
      <c r="K88" s="13">
        <f t="shared" si="8"/>
        <v>0</v>
      </c>
      <c r="L88" s="83">
        <f t="shared" si="8"/>
        <v>0</v>
      </c>
      <c r="M88" s="29">
        <f t="shared" si="8"/>
        <v>0</v>
      </c>
      <c r="N88" s="29">
        <f t="shared" si="8"/>
        <v>0</v>
      </c>
    </row>
    <row r="89" spans="2:14">
      <c r="B89" s="81">
        <f>B22</f>
        <v>0</v>
      </c>
      <c r="C89" s="82">
        <f>B23</f>
        <v>1234567890</v>
      </c>
      <c r="D89" s="80">
        <f>C22</f>
        <v>0</v>
      </c>
      <c r="E89">
        <f>D22</f>
        <v>0</v>
      </c>
      <c r="F89">
        <f>F22</f>
        <v>0</v>
      </c>
      <c r="G89">
        <f>G22</f>
        <v>0</v>
      </c>
      <c r="H89">
        <f>H22</f>
        <v>0</v>
      </c>
      <c r="I89">
        <f t="shared" ref="I89:N89" si="9">I22</f>
        <v>0</v>
      </c>
      <c r="J89" s="13">
        <f t="shared" si="9"/>
        <v>0</v>
      </c>
      <c r="K89" s="13">
        <f t="shared" si="9"/>
        <v>0</v>
      </c>
      <c r="L89" s="83">
        <f t="shared" si="9"/>
        <v>0</v>
      </c>
      <c r="M89" s="29">
        <f t="shared" si="9"/>
        <v>0</v>
      </c>
      <c r="N89" s="29">
        <f t="shared" si="9"/>
        <v>0</v>
      </c>
    </row>
    <row r="91" spans="2:14">
      <c r="B91" t="s">
        <v>135</v>
      </c>
    </row>
    <row r="92" spans="2:14">
      <c r="B92" s="81">
        <f>B4</f>
        <v>0</v>
      </c>
      <c r="C92" s="82">
        <f>B5</f>
        <v>1234567890</v>
      </c>
      <c r="D92" s="80">
        <f>C4</f>
        <v>0</v>
      </c>
      <c r="E92">
        <f>D4</f>
        <v>0</v>
      </c>
      <c r="F92">
        <f>F5</f>
        <v>0</v>
      </c>
      <c r="G92" s="83">
        <f>L4</f>
        <v>0</v>
      </c>
      <c r="H92" s="29">
        <f>M5</f>
        <v>0</v>
      </c>
      <c r="I92" s="29">
        <f>N5</f>
        <v>0</v>
      </c>
    </row>
    <row r="93" spans="2:14">
      <c r="B93" s="81">
        <f>B6</f>
        <v>0</v>
      </c>
      <c r="C93" s="82">
        <f>B7</f>
        <v>1234567890</v>
      </c>
      <c r="D93" s="80">
        <f>C6</f>
        <v>0</v>
      </c>
      <c r="E93">
        <f>D6</f>
        <v>0</v>
      </c>
      <c r="F93">
        <f>F7</f>
        <v>0</v>
      </c>
      <c r="G93" s="83">
        <f>L6</f>
        <v>0</v>
      </c>
      <c r="H93" s="29">
        <f>M7</f>
        <v>0</v>
      </c>
      <c r="I93" s="29">
        <f>N7</f>
        <v>0</v>
      </c>
    </row>
    <row r="94" spans="2:14">
      <c r="B94" s="81">
        <f>B8</f>
        <v>0</v>
      </c>
      <c r="C94" s="82">
        <f>B9</f>
        <v>1234567890</v>
      </c>
      <c r="D94" s="80">
        <f>C8</f>
        <v>0</v>
      </c>
      <c r="E94">
        <f>D8</f>
        <v>0</v>
      </c>
      <c r="F94">
        <f>F9</f>
        <v>0</v>
      </c>
      <c r="G94" s="83">
        <f>L8</f>
        <v>0</v>
      </c>
      <c r="H94" s="29">
        <f>M9</f>
        <v>0</v>
      </c>
      <c r="I94" s="29">
        <f>N9</f>
        <v>0</v>
      </c>
    </row>
    <row r="95" spans="2:14">
      <c r="B95" s="81">
        <f>B10</f>
        <v>0</v>
      </c>
      <c r="C95" s="82">
        <f>B11</f>
        <v>1234567890</v>
      </c>
      <c r="D95" s="80">
        <f>C10</f>
        <v>0</v>
      </c>
      <c r="E95">
        <f>D10</f>
        <v>0</v>
      </c>
      <c r="F95">
        <f>F11</f>
        <v>0</v>
      </c>
      <c r="G95" s="83">
        <f>L10</f>
        <v>0</v>
      </c>
      <c r="H95" s="29">
        <f>M11</f>
        <v>0</v>
      </c>
      <c r="I95" s="29">
        <f>N11</f>
        <v>0</v>
      </c>
    </row>
    <row r="96" spans="2:14">
      <c r="B96" s="81">
        <f>B12</f>
        <v>0</v>
      </c>
      <c r="C96" s="82">
        <f>B13</f>
        <v>1234567890</v>
      </c>
      <c r="D96" s="80">
        <f>C12</f>
        <v>0</v>
      </c>
      <c r="E96">
        <f>D12</f>
        <v>0</v>
      </c>
      <c r="F96">
        <f>F13</f>
        <v>0</v>
      </c>
      <c r="G96" s="83">
        <f>L12</f>
        <v>0</v>
      </c>
      <c r="H96" s="29">
        <f>M13</f>
        <v>0</v>
      </c>
      <c r="I96" s="29">
        <f>N13</f>
        <v>0</v>
      </c>
    </row>
    <row r="97" spans="2:9">
      <c r="B97" s="81">
        <f>B14</f>
        <v>0</v>
      </c>
      <c r="C97" s="82">
        <f>B15</f>
        <v>1234567890</v>
      </c>
      <c r="D97" s="80">
        <f>C14</f>
        <v>0</v>
      </c>
      <c r="E97">
        <f>D14</f>
        <v>0</v>
      </c>
      <c r="F97">
        <f>F15</f>
        <v>0</v>
      </c>
      <c r="G97" s="83">
        <f>L14</f>
        <v>0</v>
      </c>
      <c r="H97" s="29">
        <f>M15</f>
        <v>0</v>
      </c>
      <c r="I97" s="29">
        <f>N15</f>
        <v>0</v>
      </c>
    </row>
    <row r="98" spans="2:9">
      <c r="B98" s="81">
        <f>B16</f>
        <v>0</v>
      </c>
      <c r="C98" s="82">
        <f>B17</f>
        <v>1234567890</v>
      </c>
      <c r="D98" s="80">
        <f>C16</f>
        <v>0</v>
      </c>
      <c r="E98">
        <f>D16</f>
        <v>0</v>
      </c>
      <c r="F98">
        <f>F17</f>
        <v>0</v>
      </c>
      <c r="G98" s="83">
        <f>L16</f>
        <v>0</v>
      </c>
      <c r="H98" s="29">
        <f>M17</f>
        <v>0</v>
      </c>
      <c r="I98" s="29">
        <f>N17</f>
        <v>0</v>
      </c>
    </row>
    <row r="99" spans="2:9">
      <c r="B99" s="81">
        <f>B18</f>
        <v>0</v>
      </c>
      <c r="C99" s="82">
        <f>B19</f>
        <v>1234567890</v>
      </c>
      <c r="D99" s="80">
        <f>C18</f>
        <v>0</v>
      </c>
      <c r="E99">
        <f>D18</f>
        <v>0</v>
      </c>
      <c r="F99">
        <f>F19</f>
        <v>0</v>
      </c>
      <c r="G99" s="83">
        <f>L18</f>
        <v>0</v>
      </c>
      <c r="H99" s="29">
        <f>M19</f>
        <v>0</v>
      </c>
      <c r="I99" s="29">
        <f>N19</f>
        <v>0</v>
      </c>
    </row>
    <row r="100" spans="2:9">
      <c r="B100" s="81">
        <f>B20</f>
        <v>0</v>
      </c>
      <c r="C100" s="82">
        <f>B21</f>
        <v>1234567890</v>
      </c>
      <c r="D100" s="80">
        <f>C20</f>
        <v>0</v>
      </c>
      <c r="E100">
        <f>D20</f>
        <v>0</v>
      </c>
      <c r="F100">
        <f>F21</f>
        <v>0</v>
      </c>
      <c r="G100" s="83">
        <f>L20</f>
        <v>0</v>
      </c>
      <c r="H100" s="29">
        <f>M21</f>
        <v>0</v>
      </c>
      <c r="I100" s="29">
        <f>N21</f>
        <v>0</v>
      </c>
    </row>
    <row r="101" spans="2:9">
      <c r="B101" s="81">
        <f>B22</f>
        <v>0</v>
      </c>
      <c r="C101" s="82">
        <f>B23</f>
        <v>1234567890</v>
      </c>
      <c r="D101" s="80">
        <f>C22</f>
        <v>0</v>
      </c>
      <c r="E101">
        <f>D22</f>
        <v>0</v>
      </c>
      <c r="F101">
        <f>F23</f>
        <v>0</v>
      </c>
      <c r="G101" s="83">
        <f>L22</f>
        <v>0</v>
      </c>
      <c r="H101" s="29">
        <f>M23</f>
        <v>0</v>
      </c>
      <c r="I101" s="29">
        <f>N23</f>
        <v>0</v>
      </c>
    </row>
  </sheetData>
  <sheetProtection sheet="1" objects="1" scenarios="1"/>
  <mergeCells count="46">
    <mergeCell ref="N30:O30"/>
    <mergeCell ref="N31:O31"/>
    <mergeCell ref="L22:L23"/>
    <mergeCell ref="A6:A7"/>
    <mergeCell ref="D6:D7"/>
    <mergeCell ref="L6:L7"/>
    <mergeCell ref="A12:A13"/>
    <mergeCell ref="D12:D13"/>
    <mergeCell ref="L12:L13"/>
    <mergeCell ref="A8:A9"/>
    <mergeCell ref="A10:A11"/>
    <mergeCell ref="C18:C19"/>
    <mergeCell ref="C20:C21"/>
    <mergeCell ref="C22:C23"/>
    <mergeCell ref="A18:A19"/>
    <mergeCell ref="N29:O29"/>
    <mergeCell ref="D14:D15"/>
    <mergeCell ref="L14:L15"/>
    <mergeCell ref="D16:D17"/>
    <mergeCell ref="L16:L17"/>
    <mergeCell ref="D18:D19"/>
    <mergeCell ref="L18:L19"/>
    <mergeCell ref="C16:C17"/>
    <mergeCell ref="K24:L24"/>
    <mergeCell ref="K25:L25"/>
    <mergeCell ref="A20:A21"/>
    <mergeCell ref="D20:D21"/>
    <mergeCell ref="L20:L21"/>
    <mergeCell ref="A22:A23"/>
    <mergeCell ref="D22:D23"/>
    <mergeCell ref="A2:P2"/>
    <mergeCell ref="A14:A15"/>
    <mergeCell ref="A16:A17"/>
    <mergeCell ref="D8:D9"/>
    <mergeCell ref="L8:L9"/>
    <mergeCell ref="D10:D11"/>
    <mergeCell ref="L10:L11"/>
    <mergeCell ref="A4:A5"/>
    <mergeCell ref="D4:D5"/>
    <mergeCell ref="L4:L5"/>
    <mergeCell ref="C4:C5"/>
    <mergeCell ref="C6:C7"/>
    <mergeCell ref="C8:C9"/>
    <mergeCell ref="C10:C11"/>
    <mergeCell ref="C12:C13"/>
    <mergeCell ref="C14:C15"/>
  </mergeCells>
  <phoneticPr fontId="40"/>
  <conditionalFormatting sqref="F23">
    <cfRule type="expression" dxfId="84" priority="190">
      <formula>D22="訪問看護ステーション"</formula>
    </cfRule>
  </conditionalFormatting>
  <conditionalFormatting sqref="H4:I4">
    <cfRule type="expression" dxfId="83" priority="338">
      <formula>$G4="②"</formula>
    </cfRule>
  </conditionalFormatting>
  <conditionalFormatting sqref="H6:I6">
    <cfRule type="expression" dxfId="82" priority="101">
      <formula>$G6="②"</formula>
    </cfRule>
  </conditionalFormatting>
  <conditionalFormatting sqref="H8:I8">
    <cfRule type="expression" dxfId="81" priority="100">
      <formula>$G8="②"</formula>
    </cfRule>
  </conditionalFormatting>
  <conditionalFormatting sqref="H10:I10">
    <cfRule type="expression" dxfId="80" priority="7">
      <formula>$G10="②"</formula>
    </cfRule>
  </conditionalFormatting>
  <conditionalFormatting sqref="H12:I12">
    <cfRule type="expression" dxfId="79" priority="2">
      <formula>$G12="②"</formula>
    </cfRule>
  </conditionalFormatting>
  <conditionalFormatting sqref="H14:I14">
    <cfRule type="expression" dxfId="78" priority="1">
      <formula>$G14="②"</formula>
    </cfRule>
  </conditionalFormatting>
  <conditionalFormatting sqref="H16:I16">
    <cfRule type="expression" dxfId="77" priority="96">
      <formula>$G16="②"</formula>
    </cfRule>
  </conditionalFormatting>
  <conditionalFormatting sqref="H18:I18">
    <cfRule type="expression" dxfId="76" priority="95">
      <formula>$G18="②"</formula>
    </cfRule>
  </conditionalFormatting>
  <conditionalFormatting sqref="H20:I20">
    <cfRule type="expression" dxfId="75" priority="94">
      <formula>$G20="②"</formula>
    </cfRule>
  </conditionalFormatting>
  <conditionalFormatting sqref="H22:I22">
    <cfRule type="expression" dxfId="74" priority="93">
      <formula>$G22="②"</formula>
    </cfRule>
  </conditionalFormatting>
  <conditionalFormatting sqref="J4:K4">
    <cfRule type="expression" dxfId="73" priority="339">
      <formula>OR($G4="①",$G4="③(薬局のみ選択可)")</formula>
    </cfRule>
    <cfRule type="expression" dxfId="72" priority="340">
      <formula>$G4="①"</formula>
    </cfRule>
  </conditionalFormatting>
  <conditionalFormatting sqref="J6:K6">
    <cfRule type="expression" dxfId="71" priority="221">
      <formula>OR($G6="①",$G6="③(薬局のみ選択可)")</formula>
    </cfRule>
    <cfRule type="expression" dxfId="70" priority="222">
      <formula>$G6="①"</formula>
    </cfRule>
  </conditionalFormatting>
  <conditionalFormatting sqref="J8:K8">
    <cfRule type="expression" dxfId="69" priority="218">
      <formula>OR($G8="①",$G8="③(薬局のみ選択可)")</formula>
    </cfRule>
    <cfRule type="expression" dxfId="68" priority="219">
      <formula>$G8="①"</formula>
    </cfRule>
  </conditionalFormatting>
  <conditionalFormatting sqref="J10:K10">
    <cfRule type="expression" dxfId="67" priority="8">
      <formula>OR($G10="①",$G10="③(薬局のみ選択可)")</formula>
    </cfRule>
    <cfRule type="expression" dxfId="66" priority="9">
      <formula>$G10="①"</formula>
    </cfRule>
  </conditionalFormatting>
  <conditionalFormatting sqref="J12:K12">
    <cfRule type="expression" dxfId="65" priority="5">
      <formula>OR($G12="①",$G12="③(薬局のみ選択可)")</formula>
    </cfRule>
    <cfRule type="expression" dxfId="64" priority="6">
      <formula>$G12="①"</formula>
    </cfRule>
  </conditionalFormatting>
  <conditionalFormatting sqref="J14:K14">
    <cfRule type="expression" dxfId="63" priority="3">
      <formula>OR($G14="①",$G14="③(薬局のみ選択可)")</formula>
    </cfRule>
    <cfRule type="expression" dxfId="62" priority="4">
      <formula>$G14="①"</formula>
    </cfRule>
  </conditionalFormatting>
  <conditionalFormatting sqref="J16:K16">
    <cfRule type="expression" dxfId="61" priority="206">
      <formula>OR($G16="①",$G16="③(薬局のみ選択可)")</formula>
    </cfRule>
    <cfRule type="expression" dxfId="60" priority="207">
      <formula>$G16="①"</formula>
    </cfRule>
  </conditionalFormatting>
  <conditionalFormatting sqref="J18:K18">
    <cfRule type="expression" dxfId="59" priority="203">
      <formula>OR($G18="①",$G18="③(薬局のみ選択可)")</formula>
    </cfRule>
    <cfRule type="expression" dxfId="58" priority="204">
      <formula>$G18="①"</formula>
    </cfRule>
  </conditionalFormatting>
  <conditionalFormatting sqref="J20:K20">
    <cfRule type="expression" dxfId="57" priority="200">
      <formula>OR($G20="①",$G20="③(薬局のみ選択可)")</formula>
    </cfRule>
    <cfRule type="expression" dxfId="56" priority="201">
      <formula>$G20="①"</formula>
    </cfRule>
  </conditionalFormatting>
  <conditionalFormatting sqref="J22:K22">
    <cfRule type="expression" dxfId="55" priority="197">
      <formula>OR($G22="①",$G22="③(薬局のみ選択可)")</formula>
    </cfRule>
    <cfRule type="expression" dxfId="54" priority="198">
      <formula>$G22="①"</formula>
    </cfRule>
  </conditionalFormatting>
  <conditionalFormatting sqref="L4:L23">
    <cfRule type="expression" dxfId="53" priority="184">
      <formula>OR(D4="無床診療所",D4="歯科診療所",D4="訪問看護ステーション",D4="保険薬局（１～５店舗）",D4="保険薬局（６～19店舗）",D4="保険薬局（20店舗以上）")</formula>
    </cfRule>
  </conditionalFormatting>
  <dataValidations count="6">
    <dataValidation type="list" allowBlank="1" showInputMessage="1" showErrorMessage="1" sqref="F4:F23" xr:uid="{4DCC58E6-40EB-4881-8416-A30350077246}">
      <formula1>"申請する,申請しない"</formula1>
    </dataValidation>
    <dataValidation type="whole" allowBlank="1" showInputMessage="1" showErrorMessage="1" sqref="L4 L6 L8 L16 L18 L20 L22 L10 L12 L14" xr:uid="{86244E7B-ACBD-40E8-880A-EE0DDCF98DA6}">
      <formula1>1</formula1>
      <formula2>19</formula2>
    </dataValidation>
    <dataValidation type="list" allowBlank="1" showInputMessage="1" showErrorMessage="1" sqref="J4:K4 J20:K20 J6:K6 J8:K8 J16:K16 J18:K18 J22:K22 J10:K10 J12:K12 J14:K14" xr:uid="{57149196-69DF-4377-BBDC-45D9E6BE90F3}">
      <formula1>"①,②,③"</formula1>
    </dataValidation>
    <dataValidation type="list" allowBlank="1" showInputMessage="1" showErrorMessage="1" sqref="H4:I4 H6:I6 H8:I8 H16:I16 H18:I18 H20:I20 H22:I22 H10:I10 H12:I12 H14:I14" xr:uid="{CD12FACB-662F-4BE8-9101-4D4B6A9C776E}">
      <formula1>"①,②,③,④,⑤,⑥"</formula1>
    </dataValidation>
    <dataValidation type="list" allowBlank="1" showInputMessage="1" showErrorMessage="1" sqref="G4 G6 G8 G16 G18 G20 G22 G10 G12 G14" xr:uid="{ACF6A9C6-3722-4D93-9F7A-26E7C3D8285D}">
      <formula1>"①,②,③(薬局のみ選択可)"</formula1>
    </dataValidation>
    <dataValidation type="list" allowBlank="1" showInputMessage="1" showErrorMessage="1" sqref="D4:D23" xr:uid="{34FBAD6A-6A3C-4021-ABE8-F824979EFC97}">
      <formula1>$D$56:$D$68</formula1>
    </dataValidation>
  </dataValidations>
  <pageMargins left="0.7" right="0.7" top="0.75" bottom="0.75" header="0.3" footer="0.3"/>
  <pageSetup paperSize="9" scale="52"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codeName="Sheet3">
    <tabColor rgb="FFFF0000"/>
    <pageSetUpPr fitToPage="1"/>
  </sheetPr>
  <dimension ref="A1:S153"/>
  <sheetViews>
    <sheetView view="pageBreakPreview" zoomScale="82" zoomScaleNormal="100" zoomScaleSheetLayoutView="82" workbookViewId="0">
      <selection activeCell="D65" sqref="D65"/>
    </sheetView>
  </sheetViews>
  <sheetFormatPr defaultColWidth="9" defaultRowHeight="13"/>
  <cols>
    <col min="1" max="1" width="16.6328125" style="3" customWidth="1"/>
    <col min="2" max="2" width="51.1796875" style="3" customWidth="1"/>
    <col min="3" max="3" width="15.08984375" style="4" customWidth="1"/>
    <col min="4" max="4" width="21" style="4" customWidth="1"/>
    <col min="5" max="5" width="17.6328125" style="4" customWidth="1"/>
    <col min="6" max="6" width="27" style="4" customWidth="1"/>
    <col min="7" max="7" width="18.90625" style="4" customWidth="1"/>
    <col min="8" max="8" width="44.453125" style="3" customWidth="1"/>
    <col min="9" max="9" width="40.6328125" style="3" customWidth="1"/>
    <col min="10" max="12" width="25.6328125" style="4" customWidth="1"/>
    <col min="13" max="13" width="187.1796875" style="5" customWidth="1"/>
    <col min="14" max="19" width="14.6328125" style="3" customWidth="1"/>
    <col min="20" max="20" width="18.90625" style="3" customWidth="1"/>
    <col min="21" max="21" width="9" style="3"/>
    <col min="22" max="28" width="9" style="3" customWidth="1"/>
    <col min="29" max="16384" width="9" style="3"/>
  </cols>
  <sheetData>
    <row r="1" spans="1:19" ht="37" customHeight="1">
      <c r="A1" s="2" t="s">
        <v>87</v>
      </c>
      <c r="B1" s="2"/>
      <c r="C1" s="2"/>
      <c r="D1" s="2"/>
      <c r="E1" s="2"/>
      <c r="F1" s="151" t="s">
        <v>92</v>
      </c>
      <c r="G1" s="151"/>
      <c r="H1" s="151"/>
      <c r="I1" s="151"/>
      <c r="J1" s="2"/>
      <c r="K1" s="2"/>
      <c r="L1" s="2"/>
    </row>
    <row r="2" spans="1:19" ht="32.4" customHeight="1">
      <c r="B2" s="150" t="s">
        <v>100</v>
      </c>
      <c r="C2" s="150"/>
      <c r="D2" s="7"/>
      <c r="E2" s="7"/>
      <c r="F2" s="140"/>
      <c r="G2" s="140"/>
      <c r="H2" s="140"/>
      <c r="I2" s="53" t="s">
        <v>58</v>
      </c>
      <c r="J2" s="7"/>
      <c r="K2" s="7"/>
      <c r="L2" s="55">
        <f>SUM($L$8:$L$13)</f>
        <v>0</v>
      </c>
    </row>
    <row r="3" spans="1:19" ht="26.25" customHeight="1">
      <c r="B3" s="53" t="s">
        <v>99</v>
      </c>
      <c r="C3" s="54"/>
      <c r="D3" s="7"/>
      <c r="E3" s="7"/>
      <c r="F3" s="140"/>
      <c r="G3" s="140"/>
      <c r="H3" s="140"/>
      <c r="I3" s="53" t="s">
        <v>59</v>
      </c>
      <c r="J3" s="7"/>
      <c r="K3" s="7"/>
      <c r="L3" s="55">
        <f>'申請施設内訳（別紙１）'!M24</f>
        <v>0</v>
      </c>
    </row>
    <row r="4" spans="1:19" ht="26.25" customHeight="1">
      <c r="B4" s="6"/>
      <c r="C4" s="7"/>
      <c r="D4" s="7"/>
      <c r="E4" s="7"/>
      <c r="F4" s="7"/>
      <c r="G4" s="7"/>
      <c r="H4" s="35"/>
      <c r="I4" s="53" t="s">
        <v>60</v>
      </c>
      <c r="J4" s="7"/>
      <c r="K4" s="7"/>
      <c r="L4" s="55">
        <f>MIN(L2,L3)</f>
        <v>0</v>
      </c>
    </row>
    <row r="5" spans="1:19" ht="26.25" customHeight="1" thickBot="1">
      <c r="B5" s="6"/>
      <c r="C5" s="7"/>
      <c r="D5" s="7"/>
      <c r="E5" s="7"/>
      <c r="F5" s="7"/>
      <c r="G5" s="7"/>
      <c r="H5" s="27"/>
      <c r="I5" s="53" t="s">
        <v>61</v>
      </c>
      <c r="J5" s="7"/>
      <c r="K5" s="7"/>
      <c r="L5" s="55">
        <f>ROUNDDOWN(L4,-3)</f>
        <v>0</v>
      </c>
    </row>
    <row r="6" spans="1:19" ht="41.25" customHeight="1">
      <c r="B6" s="141" t="s">
        <v>111</v>
      </c>
      <c r="C6" s="142"/>
      <c r="D6" s="142"/>
      <c r="E6" s="142"/>
      <c r="F6" s="142"/>
      <c r="G6" s="142"/>
      <c r="H6" s="142" t="s">
        <v>112</v>
      </c>
      <c r="I6" s="142"/>
      <c r="J6" s="142"/>
      <c r="K6" s="142"/>
      <c r="L6" s="143"/>
      <c r="M6" s="8"/>
    </row>
    <row r="7" spans="1:19" ht="64.75" customHeight="1">
      <c r="B7" s="56" t="s">
        <v>136</v>
      </c>
      <c r="C7" s="57" t="s">
        <v>137</v>
      </c>
      <c r="D7" s="57" t="s">
        <v>138</v>
      </c>
      <c r="E7" s="57" t="s">
        <v>139</v>
      </c>
      <c r="F7" s="57" t="s">
        <v>140</v>
      </c>
      <c r="G7" s="57" t="s">
        <v>141</v>
      </c>
      <c r="H7" s="58" t="s">
        <v>142</v>
      </c>
      <c r="I7" s="57" t="s">
        <v>143</v>
      </c>
      <c r="J7" s="57" t="s">
        <v>144</v>
      </c>
      <c r="K7" s="57" t="s">
        <v>145</v>
      </c>
      <c r="L7" s="59" t="s">
        <v>146</v>
      </c>
      <c r="M7" s="9"/>
    </row>
    <row r="8" spans="1:19" ht="41.25" customHeight="1">
      <c r="B8" s="60" t="s">
        <v>147</v>
      </c>
      <c r="C8" s="108"/>
      <c r="D8" s="109"/>
      <c r="E8" s="110"/>
      <c r="F8" s="109"/>
      <c r="G8" s="86">
        <f>D8</f>
        <v>0</v>
      </c>
      <c r="H8" s="62" t="s">
        <v>147</v>
      </c>
      <c r="I8" s="87">
        <f t="shared" ref="I8:K10" si="0">C8</f>
        <v>0</v>
      </c>
      <c r="J8" s="86">
        <f>ROUNDDOWN(D8,0)</f>
        <v>0</v>
      </c>
      <c r="K8" s="88">
        <f t="shared" si="0"/>
        <v>0</v>
      </c>
      <c r="L8" s="89">
        <f>J8*K8</f>
        <v>0</v>
      </c>
      <c r="M8" s="9"/>
    </row>
    <row r="9" spans="1:19" ht="41.25" customHeight="1">
      <c r="B9" s="60" t="s">
        <v>148</v>
      </c>
      <c r="C9" s="108"/>
      <c r="D9" s="109"/>
      <c r="E9" s="110"/>
      <c r="F9" s="109"/>
      <c r="G9" s="86">
        <f t="shared" ref="G9:G12" si="1">D9</f>
        <v>0</v>
      </c>
      <c r="H9" s="62" t="s">
        <v>148</v>
      </c>
      <c r="I9" s="87">
        <f t="shared" si="0"/>
        <v>0</v>
      </c>
      <c r="J9" s="86">
        <f t="shared" ref="J9:J12" si="2">ROUNDDOWN(D9,0)</f>
        <v>0</v>
      </c>
      <c r="K9" s="88">
        <f t="shared" si="0"/>
        <v>0</v>
      </c>
      <c r="L9" s="89">
        <f>J9*K9</f>
        <v>0</v>
      </c>
      <c r="M9" s="9"/>
    </row>
    <row r="10" spans="1:19" s="12" customFormat="1" ht="91.75" customHeight="1">
      <c r="B10" s="60" t="s">
        <v>149</v>
      </c>
      <c r="C10" s="108"/>
      <c r="D10" s="109"/>
      <c r="E10" s="110"/>
      <c r="F10" s="84"/>
      <c r="G10" s="86">
        <f t="shared" si="1"/>
        <v>0</v>
      </c>
      <c r="H10" s="62" t="s">
        <v>149</v>
      </c>
      <c r="I10" s="87">
        <f t="shared" si="0"/>
        <v>0</v>
      </c>
      <c r="J10" s="86">
        <f t="shared" si="2"/>
        <v>0</v>
      </c>
      <c r="K10" s="88">
        <f>E10</f>
        <v>0</v>
      </c>
      <c r="L10" s="89">
        <f>J10*K10</f>
        <v>0</v>
      </c>
      <c r="M10" s="10"/>
      <c r="N10" s="11">
        <v>1</v>
      </c>
      <c r="O10" s="11">
        <v>2</v>
      </c>
      <c r="P10" s="11">
        <v>3</v>
      </c>
      <c r="Q10" s="11">
        <v>4</v>
      </c>
      <c r="R10" s="11"/>
      <c r="S10" s="11"/>
    </row>
    <row r="11" spans="1:19" s="12" customFormat="1" ht="41.25" customHeight="1">
      <c r="B11" s="60" t="s">
        <v>150</v>
      </c>
      <c r="C11" s="108"/>
      <c r="D11" s="109"/>
      <c r="E11" s="110"/>
      <c r="F11" s="85"/>
      <c r="G11" s="86">
        <f t="shared" si="1"/>
        <v>0</v>
      </c>
      <c r="H11" s="62" t="s">
        <v>150</v>
      </c>
      <c r="I11" s="87">
        <f>C11</f>
        <v>0</v>
      </c>
      <c r="J11" s="86">
        <f t="shared" si="2"/>
        <v>0</v>
      </c>
      <c r="K11" s="88">
        <f>E11</f>
        <v>0</v>
      </c>
      <c r="L11" s="89">
        <f>J11*K11</f>
        <v>0</v>
      </c>
      <c r="M11" s="10"/>
      <c r="N11" s="11"/>
      <c r="O11" s="11"/>
      <c r="P11" s="11"/>
      <c r="Q11" s="11"/>
      <c r="R11" s="11"/>
      <c r="S11" s="11"/>
    </row>
    <row r="12" spans="1:19" s="12" customFormat="1" ht="41.25" customHeight="1">
      <c r="B12" s="60" t="s">
        <v>151</v>
      </c>
      <c r="C12" s="108"/>
      <c r="D12" s="109"/>
      <c r="E12" s="110"/>
      <c r="F12" s="85"/>
      <c r="G12" s="86">
        <f t="shared" si="1"/>
        <v>0</v>
      </c>
      <c r="H12" s="62" t="s">
        <v>151</v>
      </c>
      <c r="I12" s="87">
        <f>C12</f>
        <v>0</v>
      </c>
      <c r="J12" s="86">
        <f t="shared" si="2"/>
        <v>0</v>
      </c>
      <c r="K12" s="88">
        <f>E12</f>
        <v>0</v>
      </c>
      <c r="L12" s="89">
        <f>J12*K12</f>
        <v>0</v>
      </c>
      <c r="M12" s="10"/>
      <c r="N12" s="11"/>
      <c r="O12" s="11"/>
      <c r="P12" s="11"/>
      <c r="Q12" s="11"/>
      <c r="R12" s="11"/>
      <c r="S12" s="11"/>
    </row>
    <row r="13" spans="1:19" s="12" customFormat="1" ht="40.25" customHeight="1" thickBot="1">
      <c r="B13" s="144"/>
      <c r="C13" s="145"/>
      <c r="D13" s="145"/>
      <c r="E13" s="145"/>
      <c r="F13" s="145"/>
      <c r="G13" s="146"/>
      <c r="H13" s="147" t="s">
        <v>113</v>
      </c>
      <c r="I13" s="148"/>
      <c r="J13" s="148"/>
      <c r="K13" s="148"/>
      <c r="L13" s="63">
        <f>'【2.0％超部分算定シート】（別紙３）'!I4+'【2.0％超部分算定シート】（別紙３）'!I5+'【2.0％超部分算定シート】（別紙３）'!I6</f>
        <v>0</v>
      </c>
      <c r="M13" s="10"/>
      <c r="N13" s="11"/>
      <c r="O13" s="11"/>
      <c r="P13" s="11"/>
      <c r="Q13" s="11"/>
      <c r="R13" s="11"/>
      <c r="S13" s="11"/>
    </row>
    <row r="14" spans="1:19" ht="73.5" customHeight="1">
      <c r="A14" s="149" t="s">
        <v>128</v>
      </c>
      <c r="B14" s="149"/>
      <c r="C14" s="149"/>
      <c r="D14" s="149"/>
      <c r="E14" s="149"/>
      <c r="F14" s="149"/>
      <c r="G14" s="149"/>
      <c r="H14" s="149"/>
      <c r="I14" s="149"/>
      <c r="J14" s="149"/>
      <c r="K14" s="149"/>
      <c r="L14" s="30"/>
      <c r="M14" s="9"/>
    </row>
    <row r="15" spans="1:19" ht="32.5" customHeight="1" thickBot="1">
      <c r="A15" s="152" t="s">
        <v>133</v>
      </c>
      <c r="B15" s="152"/>
      <c r="C15" s="152"/>
      <c r="D15" s="152"/>
      <c r="E15" s="152"/>
      <c r="F15" s="17"/>
      <c r="G15" s="18"/>
      <c r="H15" s="17"/>
      <c r="I15" s="16"/>
      <c r="J15" s="16"/>
      <c r="K15" s="16"/>
      <c r="L15" s="16"/>
      <c r="M15" s="9"/>
    </row>
    <row r="16" spans="1:19" ht="65.400000000000006" customHeight="1">
      <c r="A16" s="64" t="s">
        <v>90</v>
      </c>
      <c r="B16" s="65" t="s">
        <v>136</v>
      </c>
      <c r="C16" s="66" t="s">
        <v>137</v>
      </c>
      <c r="D16" s="66" t="s">
        <v>138</v>
      </c>
      <c r="E16" s="66" t="s">
        <v>139</v>
      </c>
      <c r="F16" s="66" t="s">
        <v>140</v>
      </c>
      <c r="G16" s="66" t="s">
        <v>141</v>
      </c>
      <c r="H16" s="65" t="s">
        <v>142</v>
      </c>
      <c r="I16" s="66" t="s">
        <v>143</v>
      </c>
      <c r="J16" s="66" t="s">
        <v>144</v>
      </c>
      <c r="K16" s="66" t="s">
        <v>145</v>
      </c>
      <c r="L16" s="67" t="s">
        <v>146</v>
      </c>
      <c r="M16" s="8"/>
    </row>
    <row r="17" spans="1:19" ht="58" customHeight="1">
      <c r="A17" s="138"/>
      <c r="B17" s="62" t="s">
        <v>147</v>
      </c>
      <c r="C17" s="108"/>
      <c r="D17" s="109"/>
      <c r="E17" s="110"/>
      <c r="F17" s="109"/>
      <c r="G17" s="86">
        <f>D17</f>
        <v>0</v>
      </c>
      <c r="H17" s="90" t="s">
        <v>152</v>
      </c>
      <c r="I17" s="87">
        <f t="shared" ref="I17:I19" si="3">C17</f>
        <v>0</v>
      </c>
      <c r="J17" s="86">
        <f>ROUNDDOWN(D17,0)</f>
        <v>0</v>
      </c>
      <c r="K17" s="88">
        <f t="shared" ref="K17:K18" si="4">E17</f>
        <v>0</v>
      </c>
      <c r="L17" s="89">
        <f t="shared" ref="L17:L20" si="5">J17*K17</f>
        <v>0</v>
      </c>
      <c r="M17" s="9"/>
    </row>
    <row r="18" spans="1:19" ht="41.25" customHeight="1">
      <c r="A18" s="138"/>
      <c r="B18" s="62" t="s">
        <v>148</v>
      </c>
      <c r="C18" s="108"/>
      <c r="D18" s="109"/>
      <c r="E18" s="110"/>
      <c r="F18" s="109"/>
      <c r="G18" s="86">
        <f t="shared" ref="G18:G21" si="6">D18</f>
        <v>0</v>
      </c>
      <c r="H18" s="90" t="s">
        <v>153</v>
      </c>
      <c r="I18" s="87">
        <f t="shared" si="3"/>
        <v>0</v>
      </c>
      <c r="J18" s="86">
        <f t="shared" ref="J18:J21" si="7">ROUNDDOWN(D18,0)</f>
        <v>0</v>
      </c>
      <c r="K18" s="88">
        <f t="shared" si="4"/>
        <v>0</v>
      </c>
      <c r="L18" s="89">
        <f t="shared" si="5"/>
        <v>0</v>
      </c>
      <c r="M18" s="9"/>
    </row>
    <row r="19" spans="1:19" ht="70.25" customHeight="1">
      <c r="A19" s="138"/>
      <c r="B19" s="62" t="s">
        <v>149</v>
      </c>
      <c r="C19" s="108"/>
      <c r="D19" s="109"/>
      <c r="E19" s="110"/>
      <c r="F19" s="84"/>
      <c r="G19" s="86">
        <f t="shared" si="6"/>
        <v>0</v>
      </c>
      <c r="H19" s="90" t="s">
        <v>127</v>
      </c>
      <c r="I19" s="87">
        <f t="shared" si="3"/>
        <v>0</v>
      </c>
      <c r="J19" s="86">
        <f t="shared" si="7"/>
        <v>0</v>
      </c>
      <c r="K19" s="88">
        <f>E19</f>
        <v>0</v>
      </c>
      <c r="L19" s="89">
        <f t="shared" si="5"/>
        <v>0</v>
      </c>
      <c r="M19" s="9"/>
    </row>
    <row r="20" spans="1:19" s="12" customFormat="1" ht="56.4" customHeight="1">
      <c r="A20" s="138"/>
      <c r="B20" s="62" t="s">
        <v>150</v>
      </c>
      <c r="C20" s="108"/>
      <c r="D20" s="109"/>
      <c r="E20" s="110"/>
      <c r="F20" s="85"/>
      <c r="G20" s="86">
        <f t="shared" si="6"/>
        <v>0</v>
      </c>
      <c r="H20" s="90" t="s">
        <v>154</v>
      </c>
      <c r="I20" s="87">
        <f>C20</f>
        <v>0</v>
      </c>
      <c r="J20" s="86">
        <f t="shared" si="7"/>
        <v>0</v>
      </c>
      <c r="K20" s="88">
        <f>E20</f>
        <v>0</v>
      </c>
      <c r="L20" s="89">
        <f t="shared" si="5"/>
        <v>0</v>
      </c>
      <c r="M20" s="10"/>
      <c r="N20" s="11">
        <v>1</v>
      </c>
      <c r="O20" s="11">
        <v>2</v>
      </c>
      <c r="P20" s="11">
        <v>3</v>
      </c>
      <c r="Q20" s="11">
        <v>4</v>
      </c>
      <c r="R20" s="11">
        <v>5</v>
      </c>
      <c r="S20" s="11">
        <v>6</v>
      </c>
    </row>
    <row r="21" spans="1:19" ht="49.75" customHeight="1" thickBot="1">
      <c r="A21" s="139"/>
      <c r="B21" s="68" t="s">
        <v>151</v>
      </c>
      <c r="C21" s="111"/>
      <c r="D21" s="112"/>
      <c r="E21" s="113"/>
      <c r="F21" s="97"/>
      <c r="G21" s="98">
        <f t="shared" si="6"/>
        <v>0</v>
      </c>
      <c r="H21" s="99" t="s">
        <v>155</v>
      </c>
      <c r="I21" s="100">
        <f>C21</f>
        <v>0</v>
      </c>
      <c r="J21" s="98">
        <f t="shared" si="7"/>
        <v>0</v>
      </c>
      <c r="K21" s="101">
        <f>E21</f>
        <v>0</v>
      </c>
      <c r="L21" s="102">
        <f>J21*K21</f>
        <v>0</v>
      </c>
      <c r="M21" s="9"/>
    </row>
    <row r="22" spans="1:19" ht="55.25" customHeight="1">
      <c r="A22" s="138"/>
      <c r="B22" s="91" t="s">
        <v>147</v>
      </c>
      <c r="C22" s="114"/>
      <c r="D22" s="115"/>
      <c r="E22" s="116"/>
      <c r="F22" s="115"/>
      <c r="G22" s="92">
        <f>D22</f>
        <v>0</v>
      </c>
      <c r="H22" s="93" t="s">
        <v>152</v>
      </c>
      <c r="I22" s="94">
        <f t="shared" ref="I22:I24" si="8">C22</f>
        <v>0</v>
      </c>
      <c r="J22" s="92">
        <f>ROUNDDOWN(D22,0)</f>
        <v>0</v>
      </c>
      <c r="K22" s="95">
        <f t="shared" ref="K22:K23" si="9">E22</f>
        <v>0</v>
      </c>
      <c r="L22" s="96">
        <f t="shared" ref="L22:L25" si="10">J22*K22</f>
        <v>0</v>
      </c>
      <c r="M22" s="9"/>
    </row>
    <row r="23" spans="1:19" ht="63" customHeight="1">
      <c r="A23" s="138"/>
      <c r="B23" s="62" t="s">
        <v>148</v>
      </c>
      <c r="C23" s="108"/>
      <c r="D23" s="109"/>
      <c r="E23" s="110"/>
      <c r="F23" s="109"/>
      <c r="G23" s="86">
        <f t="shared" ref="G23:G26" si="11">D23</f>
        <v>0</v>
      </c>
      <c r="H23" s="90" t="s">
        <v>153</v>
      </c>
      <c r="I23" s="87">
        <f t="shared" si="8"/>
        <v>0</v>
      </c>
      <c r="J23" s="86">
        <f t="shared" ref="J23:J26" si="12">ROUNDDOWN(D23,0)</f>
        <v>0</v>
      </c>
      <c r="K23" s="88">
        <f t="shared" si="9"/>
        <v>0</v>
      </c>
      <c r="L23" s="89">
        <f t="shared" si="10"/>
        <v>0</v>
      </c>
      <c r="M23" s="9"/>
    </row>
    <row r="24" spans="1:19" s="12" customFormat="1" ht="71.400000000000006" customHeight="1">
      <c r="A24" s="138"/>
      <c r="B24" s="62" t="s">
        <v>149</v>
      </c>
      <c r="C24" s="108"/>
      <c r="D24" s="109"/>
      <c r="E24" s="110"/>
      <c r="F24" s="84"/>
      <c r="G24" s="86">
        <f t="shared" si="11"/>
        <v>0</v>
      </c>
      <c r="H24" s="90" t="s">
        <v>127</v>
      </c>
      <c r="I24" s="87">
        <f t="shared" si="8"/>
        <v>0</v>
      </c>
      <c r="J24" s="86">
        <f t="shared" si="12"/>
        <v>0</v>
      </c>
      <c r="K24" s="88">
        <f>E24</f>
        <v>0</v>
      </c>
      <c r="L24" s="89">
        <f t="shared" si="10"/>
        <v>0</v>
      </c>
      <c r="M24" s="10"/>
      <c r="N24" s="11">
        <v>1</v>
      </c>
      <c r="O24" s="11">
        <v>2</v>
      </c>
      <c r="P24" s="11">
        <v>3</v>
      </c>
      <c r="Q24" s="11">
        <v>4</v>
      </c>
      <c r="R24" s="11">
        <v>5</v>
      </c>
      <c r="S24" s="11">
        <v>6</v>
      </c>
    </row>
    <row r="25" spans="1:19" ht="73.75" customHeight="1">
      <c r="A25" s="138"/>
      <c r="B25" s="62" t="s">
        <v>150</v>
      </c>
      <c r="C25" s="108"/>
      <c r="D25" s="109"/>
      <c r="E25" s="110"/>
      <c r="F25" s="85"/>
      <c r="G25" s="86">
        <f t="shared" si="11"/>
        <v>0</v>
      </c>
      <c r="H25" s="90" t="s">
        <v>154</v>
      </c>
      <c r="I25" s="87">
        <f>C25</f>
        <v>0</v>
      </c>
      <c r="J25" s="86">
        <f t="shared" si="12"/>
        <v>0</v>
      </c>
      <c r="K25" s="88">
        <f>E25</f>
        <v>0</v>
      </c>
      <c r="L25" s="89">
        <f t="shared" si="10"/>
        <v>0</v>
      </c>
      <c r="M25" s="9"/>
    </row>
    <row r="26" spans="1:19" ht="45" customHeight="1" thickBot="1">
      <c r="A26" s="139"/>
      <c r="B26" s="68" t="s">
        <v>151</v>
      </c>
      <c r="C26" s="111"/>
      <c r="D26" s="112"/>
      <c r="E26" s="113"/>
      <c r="F26" s="97"/>
      <c r="G26" s="98">
        <f t="shared" si="11"/>
        <v>0</v>
      </c>
      <c r="H26" s="99" t="s">
        <v>155</v>
      </c>
      <c r="I26" s="100">
        <f>C26</f>
        <v>0</v>
      </c>
      <c r="J26" s="98">
        <f t="shared" si="12"/>
        <v>0</v>
      </c>
      <c r="K26" s="101">
        <f>E26</f>
        <v>0</v>
      </c>
      <c r="L26" s="102">
        <f>J26*K26</f>
        <v>0</v>
      </c>
      <c r="M26" s="9"/>
    </row>
    <row r="27" spans="1:19" ht="41.25" customHeight="1">
      <c r="A27" s="137"/>
      <c r="B27" s="69" t="s">
        <v>147</v>
      </c>
      <c r="C27" s="117"/>
      <c r="D27" s="118"/>
      <c r="E27" s="119"/>
      <c r="F27" s="118"/>
      <c r="G27" s="103">
        <f>D27</f>
        <v>0</v>
      </c>
      <c r="H27" s="104" t="s">
        <v>152</v>
      </c>
      <c r="I27" s="105">
        <f t="shared" ref="I27:I29" si="13">C27</f>
        <v>0</v>
      </c>
      <c r="J27" s="103">
        <f>ROUNDDOWN(D27,0)</f>
        <v>0</v>
      </c>
      <c r="K27" s="106">
        <f t="shared" ref="K27:K28" si="14">E27</f>
        <v>0</v>
      </c>
      <c r="L27" s="107">
        <f t="shared" ref="L27:L30" si="15">J27*K27</f>
        <v>0</v>
      </c>
      <c r="M27" s="9"/>
    </row>
    <row r="28" spans="1:19" s="12" customFormat="1" ht="41.25" customHeight="1">
      <c r="A28" s="138"/>
      <c r="B28" s="62" t="s">
        <v>148</v>
      </c>
      <c r="C28" s="108"/>
      <c r="D28" s="109"/>
      <c r="E28" s="110"/>
      <c r="F28" s="109"/>
      <c r="G28" s="86">
        <f t="shared" ref="G28:G31" si="16">D28</f>
        <v>0</v>
      </c>
      <c r="H28" s="90" t="s">
        <v>153</v>
      </c>
      <c r="I28" s="87">
        <f t="shared" si="13"/>
        <v>0</v>
      </c>
      <c r="J28" s="86">
        <f t="shared" ref="J28:J31" si="17">ROUNDDOWN(D28,0)</f>
        <v>0</v>
      </c>
      <c r="K28" s="88">
        <f t="shared" si="14"/>
        <v>0</v>
      </c>
      <c r="L28" s="89">
        <f t="shared" si="15"/>
        <v>0</v>
      </c>
      <c r="M28" s="10"/>
      <c r="N28" s="11">
        <v>1</v>
      </c>
      <c r="O28" s="11">
        <v>2</v>
      </c>
      <c r="P28" s="11">
        <v>3</v>
      </c>
      <c r="Q28" s="11">
        <v>4</v>
      </c>
      <c r="R28" s="11">
        <v>5</v>
      </c>
      <c r="S28" s="11">
        <v>6</v>
      </c>
    </row>
    <row r="29" spans="1:19" ht="73.5" customHeight="1">
      <c r="A29" s="138"/>
      <c r="B29" s="62" t="s">
        <v>149</v>
      </c>
      <c r="C29" s="108"/>
      <c r="D29" s="109"/>
      <c r="E29" s="110"/>
      <c r="F29" s="84"/>
      <c r="G29" s="86">
        <f t="shared" si="16"/>
        <v>0</v>
      </c>
      <c r="H29" s="90" t="s">
        <v>127</v>
      </c>
      <c r="I29" s="87">
        <f t="shared" si="13"/>
        <v>0</v>
      </c>
      <c r="J29" s="86">
        <f t="shared" si="17"/>
        <v>0</v>
      </c>
      <c r="K29" s="88">
        <f>E29</f>
        <v>0</v>
      </c>
      <c r="L29" s="89">
        <f t="shared" si="15"/>
        <v>0</v>
      </c>
      <c r="M29" s="9"/>
    </row>
    <row r="30" spans="1:19" ht="41.25" customHeight="1">
      <c r="A30" s="138"/>
      <c r="B30" s="62" t="s">
        <v>150</v>
      </c>
      <c r="C30" s="108"/>
      <c r="D30" s="109"/>
      <c r="E30" s="110"/>
      <c r="F30" s="85"/>
      <c r="G30" s="86">
        <f t="shared" si="16"/>
        <v>0</v>
      </c>
      <c r="H30" s="90" t="s">
        <v>154</v>
      </c>
      <c r="I30" s="87">
        <f>C30</f>
        <v>0</v>
      </c>
      <c r="J30" s="86">
        <f t="shared" si="17"/>
        <v>0</v>
      </c>
      <c r="K30" s="88">
        <f>E30</f>
        <v>0</v>
      </c>
      <c r="L30" s="89">
        <f t="shared" si="15"/>
        <v>0</v>
      </c>
      <c r="M30" s="9"/>
    </row>
    <row r="31" spans="1:19" ht="41.25" customHeight="1" thickBot="1">
      <c r="A31" s="139"/>
      <c r="B31" s="68" t="s">
        <v>151</v>
      </c>
      <c r="C31" s="111"/>
      <c r="D31" s="112"/>
      <c r="E31" s="113"/>
      <c r="F31" s="97"/>
      <c r="G31" s="98">
        <f t="shared" si="16"/>
        <v>0</v>
      </c>
      <c r="H31" s="99" t="s">
        <v>155</v>
      </c>
      <c r="I31" s="100">
        <f>C31</f>
        <v>0</v>
      </c>
      <c r="J31" s="98">
        <f t="shared" si="17"/>
        <v>0</v>
      </c>
      <c r="K31" s="101">
        <f>E31</f>
        <v>0</v>
      </c>
      <c r="L31" s="102">
        <f>J31*K31</f>
        <v>0</v>
      </c>
      <c r="M31" s="9"/>
    </row>
    <row r="32" spans="1:19" s="12" customFormat="1" ht="41.25" customHeight="1">
      <c r="A32" s="137"/>
      <c r="B32" s="69" t="s">
        <v>147</v>
      </c>
      <c r="C32" s="117"/>
      <c r="D32" s="118"/>
      <c r="E32" s="119"/>
      <c r="F32" s="118"/>
      <c r="G32" s="103">
        <f>D32</f>
        <v>0</v>
      </c>
      <c r="H32" s="104" t="s">
        <v>152</v>
      </c>
      <c r="I32" s="105">
        <f t="shared" ref="I32:I34" si="18">C32</f>
        <v>0</v>
      </c>
      <c r="J32" s="103">
        <f>ROUNDDOWN(D32,0)</f>
        <v>0</v>
      </c>
      <c r="K32" s="106">
        <f t="shared" ref="K32:K33" si="19">E32</f>
        <v>0</v>
      </c>
      <c r="L32" s="107">
        <f t="shared" ref="L32:L35" si="20">J32*K32</f>
        <v>0</v>
      </c>
      <c r="M32" s="10"/>
      <c r="N32" s="11">
        <v>1</v>
      </c>
      <c r="O32" s="11">
        <v>2</v>
      </c>
      <c r="P32" s="11">
        <v>3</v>
      </c>
      <c r="Q32" s="11">
        <v>4</v>
      </c>
      <c r="R32" s="11">
        <v>5</v>
      </c>
      <c r="S32" s="11">
        <v>6</v>
      </c>
    </row>
    <row r="33" spans="1:19" ht="73.5" customHeight="1">
      <c r="A33" s="138"/>
      <c r="B33" s="62" t="s">
        <v>148</v>
      </c>
      <c r="C33" s="108"/>
      <c r="D33" s="109"/>
      <c r="E33" s="110"/>
      <c r="F33" s="109"/>
      <c r="G33" s="86">
        <f t="shared" ref="G33:G36" si="21">D33</f>
        <v>0</v>
      </c>
      <c r="H33" s="90" t="s">
        <v>153</v>
      </c>
      <c r="I33" s="87">
        <f t="shared" si="18"/>
        <v>0</v>
      </c>
      <c r="J33" s="86">
        <f t="shared" ref="J33:J36" si="22">ROUNDDOWN(D33,0)</f>
        <v>0</v>
      </c>
      <c r="K33" s="88">
        <f t="shared" si="19"/>
        <v>0</v>
      </c>
      <c r="L33" s="89">
        <f t="shared" si="20"/>
        <v>0</v>
      </c>
      <c r="M33" s="9"/>
    </row>
    <row r="34" spans="1:19" ht="78" customHeight="1">
      <c r="A34" s="138"/>
      <c r="B34" s="62" t="s">
        <v>149</v>
      </c>
      <c r="C34" s="108"/>
      <c r="D34" s="109"/>
      <c r="E34" s="110"/>
      <c r="F34" s="84"/>
      <c r="G34" s="86">
        <f t="shared" si="21"/>
        <v>0</v>
      </c>
      <c r="H34" s="90" t="s">
        <v>127</v>
      </c>
      <c r="I34" s="87">
        <f t="shared" si="18"/>
        <v>0</v>
      </c>
      <c r="J34" s="86">
        <f t="shared" si="22"/>
        <v>0</v>
      </c>
      <c r="K34" s="88">
        <f>E34</f>
        <v>0</v>
      </c>
      <c r="L34" s="89">
        <f t="shared" si="20"/>
        <v>0</v>
      </c>
      <c r="M34" s="9"/>
    </row>
    <row r="35" spans="1:19" ht="41.25" customHeight="1">
      <c r="A35" s="138"/>
      <c r="B35" s="62" t="s">
        <v>150</v>
      </c>
      <c r="C35" s="108"/>
      <c r="D35" s="109"/>
      <c r="E35" s="110"/>
      <c r="F35" s="85"/>
      <c r="G35" s="86">
        <f t="shared" si="21"/>
        <v>0</v>
      </c>
      <c r="H35" s="90" t="s">
        <v>154</v>
      </c>
      <c r="I35" s="87">
        <f>C35</f>
        <v>0</v>
      </c>
      <c r="J35" s="86">
        <f t="shared" si="22"/>
        <v>0</v>
      </c>
      <c r="K35" s="88">
        <f>E35</f>
        <v>0</v>
      </c>
      <c r="L35" s="89">
        <f t="shared" si="20"/>
        <v>0</v>
      </c>
      <c r="M35" s="9"/>
    </row>
    <row r="36" spans="1:19" s="12" customFormat="1" ht="41.25" customHeight="1" thickBot="1">
      <c r="A36" s="139"/>
      <c r="B36" s="68" t="s">
        <v>151</v>
      </c>
      <c r="C36" s="111"/>
      <c r="D36" s="112"/>
      <c r="E36" s="113"/>
      <c r="F36" s="97"/>
      <c r="G36" s="98">
        <f t="shared" si="21"/>
        <v>0</v>
      </c>
      <c r="H36" s="99" t="s">
        <v>155</v>
      </c>
      <c r="I36" s="100">
        <f>C36</f>
        <v>0</v>
      </c>
      <c r="J36" s="98">
        <f t="shared" si="22"/>
        <v>0</v>
      </c>
      <c r="K36" s="101">
        <f>E36</f>
        <v>0</v>
      </c>
      <c r="L36" s="102">
        <f>J36*K36</f>
        <v>0</v>
      </c>
      <c r="M36" s="10"/>
      <c r="N36" s="11">
        <v>1</v>
      </c>
      <c r="O36" s="11">
        <v>2</v>
      </c>
      <c r="P36" s="11">
        <v>3</v>
      </c>
      <c r="Q36" s="11">
        <v>4</v>
      </c>
      <c r="R36" s="11">
        <v>5</v>
      </c>
      <c r="S36" s="11">
        <v>6</v>
      </c>
    </row>
    <row r="37" spans="1:19" ht="58" customHeight="1">
      <c r="A37" s="137"/>
      <c r="B37" s="69" t="s">
        <v>147</v>
      </c>
      <c r="C37" s="117"/>
      <c r="D37" s="118"/>
      <c r="E37" s="119"/>
      <c r="F37" s="118"/>
      <c r="G37" s="103">
        <f>D37</f>
        <v>0</v>
      </c>
      <c r="H37" s="104" t="s">
        <v>152</v>
      </c>
      <c r="I37" s="105">
        <f t="shared" ref="I37:I39" si="23">C37</f>
        <v>0</v>
      </c>
      <c r="J37" s="103">
        <f>ROUNDDOWN(D37,0)</f>
        <v>0</v>
      </c>
      <c r="K37" s="106">
        <f t="shared" ref="K37:K38" si="24">E37</f>
        <v>0</v>
      </c>
      <c r="L37" s="107">
        <f t="shared" ref="L37:L40" si="25">J37*K37</f>
        <v>0</v>
      </c>
      <c r="M37" s="9"/>
    </row>
    <row r="38" spans="1:19" ht="41.25" customHeight="1">
      <c r="A38" s="138"/>
      <c r="B38" s="62" t="s">
        <v>148</v>
      </c>
      <c r="C38" s="108"/>
      <c r="D38" s="109"/>
      <c r="E38" s="110"/>
      <c r="F38" s="109"/>
      <c r="G38" s="86">
        <f t="shared" ref="G38:G41" si="26">D38</f>
        <v>0</v>
      </c>
      <c r="H38" s="90" t="s">
        <v>153</v>
      </c>
      <c r="I38" s="87">
        <f t="shared" si="23"/>
        <v>0</v>
      </c>
      <c r="J38" s="86">
        <f t="shared" ref="J38:J41" si="27">ROUNDDOWN(D38,0)</f>
        <v>0</v>
      </c>
      <c r="K38" s="88">
        <f t="shared" si="24"/>
        <v>0</v>
      </c>
      <c r="L38" s="89">
        <f t="shared" si="25"/>
        <v>0</v>
      </c>
      <c r="M38" s="9"/>
    </row>
    <row r="39" spans="1:19" ht="70.25" customHeight="1">
      <c r="A39" s="138"/>
      <c r="B39" s="62" t="s">
        <v>149</v>
      </c>
      <c r="C39" s="108"/>
      <c r="D39" s="109"/>
      <c r="E39" s="110"/>
      <c r="F39" s="84"/>
      <c r="G39" s="86">
        <f t="shared" si="26"/>
        <v>0</v>
      </c>
      <c r="H39" s="90" t="s">
        <v>127</v>
      </c>
      <c r="I39" s="87">
        <f t="shared" si="23"/>
        <v>0</v>
      </c>
      <c r="J39" s="86">
        <f t="shared" si="27"/>
        <v>0</v>
      </c>
      <c r="K39" s="88">
        <f>E39</f>
        <v>0</v>
      </c>
      <c r="L39" s="89">
        <f t="shared" si="25"/>
        <v>0</v>
      </c>
      <c r="M39" s="9"/>
    </row>
    <row r="40" spans="1:19" s="12" customFormat="1" ht="56.4" customHeight="1">
      <c r="A40" s="138"/>
      <c r="B40" s="62" t="s">
        <v>150</v>
      </c>
      <c r="C40" s="108"/>
      <c r="D40" s="109"/>
      <c r="E40" s="110"/>
      <c r="F40" s="85"/>
      <c r="G40" s="86">
        <f t="shared" si="26"/>
        <v>0</v>
      </c>
      <c r="H40" s="90" t="s">
        <v>154</v>
      </c>
      <c r="I40" s="87">
        <f>C40</f>
        <v>0</v>
      </c>
      <c r="J40" s="86">
        <f t="shared" si="27"/>
        <v>0</v>
      </c>
      <c r="K40" s="88">
        <f>E40</f>
        <v>0</v>
      </c>
      <c r="L40" s="89">
        <f t="shared" si="25"/>
        <v>0</v>
      </c>
      <c r="M40" s="10"/>
      <c r="N40" s="11">
        <v>1</v>
      </c>
      <c r="O40" s="11">
        <v>2</v>
      </c>
      <c r="P40" s="11">
        <v>3</v>
      </c>
      <c r="Q40" s="11">
        <v>4</v>
      </c>
      <c r="R40" s="11">
        <v>5</v>
      </c>
      <c r="S40" s="11">
        <v>6</v>
      </c>
    </row>
    <row r="41" spans="1:19" ht="49.75" customHeight="1" thickBot="1">
      <c r="A41" s="139"/>
      <c r="B41" s="68" t="s">
        <v>151</v>
      </c>
      <c r="C41" s="111"/>
      <c r="D41" s="112"/>
      <c r="E41" s="113"/>
      <c r="F41" s="97"/>
      <c r="G41" s="98">
        <f t="shared" si="26"/>
        <v>0</v>
      </c>
      <c r="H41" s="99" t="s">
        <v>155</v>
      </c>
      <c r="I41" s="100">
        <f>C41</f>
        <v>0</v>
      </c>
      <c r="J41" s="98">
        <f t="shared" si="27"/>
        <v>0</v>
      </c>
      <c r="K41" s="101">
        <f>E41</f>
        <v>0</v>
      </c>
      <c r="L41" s="102">
        <f>J41*K41</f>
        <v>0</v>
      </c>
      <c r="M41" s="9"/>
    </row>
    <row r="42" spans="1:19" ht="55.25" customHeight="1">
      <c r="A42" s="137"/>
      <c r="B42" s="69" t="s">
        <v>147</v>
      </c>
      <c r="C42" s="117"/>
      <c r="D42" s="118"/>
      <c r="E42" s="119"/>
      <c r="F42" s="118"/>
      <c r="G42" s="103">
        <f>D42</f>
        <v>0</v>
      </c>
      <c r="H42" s="104" t="s">
        <v>152</v>
      </c>
      <c r="I42" s="105">
        <f t="shared" ref="I42:I44" si="28">C42</f>
        <v>0</v>
      </c>
      <c r="J42" s="103">
        <f>ROUNDDOWN(D42,0)</f>
        <v>0</v>
      </c>
      <c r="K42" s="106">
        <f t="shared" ref="K42:K43" si="29">E42</f>
        <v>0</v>
      </c>
      <c r="L42" s="107">
        <f t="shared" ref="L42:L45" si="30">J42*K42</f>
        <v>0</v>
      </c>
      <c r="M42" s="9"/>
    </row>
    <row r="43" spans="1:19" ht="63" customHeight="1">
      <c r="A43" s="138"/>
      <c r="B43" s="62" t="s">
        <v>148</v>
      </c>
      <c r="C43" s="108"/>
      <c r="D43" s="109"/>
      <c r="E43" s="110"/>
      <c r="F43" s="109"/>
      <c r="G43" s="86">
        <f t="shared" ref="G43:G46" si="31">D43</f>
        <v>0</v>
      </c>
      <c r="H43" s="90" t="s">
        <v>153</v>
      </c>
      <c r="I43" s="87">
        <f t="shared" si="28"/>
        <v>0</v>
      </c>
      <c r="J43" s="86">
        <f t="shared" ref="J43:J46" si="32">ROUNDDOWN(D43,0)</f>
        <v>0</v>
      </c>
      <c r="K43" s="88">
        <f t="shared" si="29"/>
        <v>0</v>
      </c>
      <c r="L43" s="89">
        <f t="shared" si="30"/>
        <v>0</v>
      </c>
      <c r="M43" s="9"/>
    </row>
    <row r="44" spans="1:19" s="12" customFormat="1" ht="71.400000000000006" customHeight="1">
      <c r="A44" s="138"/>
      <c r="B44" s="62" t="s">
        <v>149</v>
      </c>
      <c r="C44" s="108"/>
      <c r="D44" s="109"/>
      <c r="E44" s="110"/>
      <c r="F44" s="84"/>
      <c r="G44" s="86">
        <f t="shared" si="31"/>
        <v>0</v>
      </c>
      <c r="H44" s="90" t="s">
        <v>127</v>
      </c>
      <c r="I44" s="87">
        <f t="shared" si="28"/>
        <v>0</v>
      </c>
      <c r="J44" s="86">
        <f t="shared" si="32"/>
        <v>0</v>
      </c>
      <c r="K44" s="88">
        <f>E44</f>
        <v>0</v>
      </c>
      <c r="L44" s="89">
        <f t="shared" si="30"/>
        <v>0</v>
      </c>
      <c r="M44" s="10"/>
      <c r="N44" s="11">
        <v>1</v>
      </c>
      <c r="O44" s="11">
        <v>2</v>
      </c>
      <c r="P44" s="11">
        <v>3</v>
      </c>
      <c r="Q44" s="11">
        <v>4</v>
      </c>
      <c r="R44" s="11">
        <v>5</v>
      </c>
      <c r="S44" s="11">
        <v>6</v>
      </c>
    </row>
    <row r="45" spans="1:19" ht="73.75" customHeight="1">
      <c r="A45" s="138"/>
      <c r="B45" s="62" t="s">
        <v>150</v>
      </c>
      <c r="C45" s="108"/>
      <c r="D45" s="109"/>
      <c r="E45" s="110"/>
      <c r="F45" s="85"/>
      <c r="G45" s="86">
        <f t="shared" si="31"/>
        <v>0</v>
      </c>
      <c r="H45" s="90" t="s">
        <v>154</v>
      </c>
      <c r="I45" s="87">
        <f>C45</f>
        <v>0</v>
      </c>
      <c r="J45" s="86">
        <f t="shared" si="32"/>
        <v>0</v>
      </c>
      <c r="K45" s="88">
        <f>E45</f>
        <v>0</v>
      </c>
      <c r="L45" s="89">
        <f t="shared" si="30"/>
        <v>0</v>
      </c>
      <c r="M45" s="9"/>
    </row>
    <row r="46" spans="1:19" ht="45" customHeight="1" thickBot="1">
      <c r="A46" s="139"/>
      <c r="B46" s="68" t="s">
        <v>151</v>
      </c>
      <c r="C46" s="111"/>
      <c r="D46" s="112"/>
      <c r="E46" s="113"/>
      <c r="F46" s="97"/>
      <c r="G46" s="98">
        <f t="shared" si="31"/>
        <v>0</v>
      </c>
      <c r="H46" s="99" t="s">
        <v>155</v>
      </c>
      <c r="I46" s="100">
        <f>C46</f>
        <v>0</v>
      </c>
      <c r="J46" s="98">
        <f t="shared" si="32"/>
        <v>0</v>
      </c>
      <c r="K46" s="101">
        <f>E46</f>
        <v>0</v>
      </c>
      <c r="L46" s="102">
        <f>J46*K46</f>
        <v>0</v>
      </c>
      <c r="M46" s="9"/>
    </row>
    <row r="47" spans="1:19" ht="41.25" customHeight="1">
      <c r="A47" s="137"/>
      <c r="B47" s="69" t="s">
        <v>147</v>
      </c>
      <c r="C47" s="117"/>
      <c r="D47" s="118"/>
      <c r="E47" s="119"/>
      <c r="F47" s="118"/>
      <c r="G47" s="103">
        <f>D47</f>
        <v>0</v>
      </c>
      <c r="H47" s="104" t="s">
        <v>152</v>
      </c>
      <c r="I47" s="105">
        <f t="shared" ref="I47:I49" si="33">C47</f>
        <v>0</v>
      </c>
      <c r="J47" s="103">
        <f>ROUNDDOWN(D47,0)</f>
        <v>0</v>
      </c>
      <c r="K47" s="106">
        <f t="shared" ref="K47:K48" si="34">E47</f>
        <v>0</v>
      </c>
      <c r="L47" s="107">
        <f t="shared" ref="L47:L50" si="35">J47*K47</f>
        <v>0</v>
      </c>
      <c r="M47" s="9"/>
    </row>
    <row r="48" spans="1:19" s="12" customFormat="1" ht="41.25" customHeight="1">
      <c r="A48" s="138"/>
      <c r="B48" s="62" t="s">
        <v>148</v>
      </c>
      <c r="C48" s="108"/>
      <c r="D48" s="109"/>
      <c r="E48" s="110"/>
      <c r="F48" s="109"/>
      <c r="G48" s="86">
        <f t="shared" ref="G48:G51" si="36">D48</f>
        <v>0</v>
      </c>
      <c r="H48" s="90" t="s">
        <v>153</v>
      </c>
      <c r="I48" s="87">
        <f t="shared" si="33"/>
        <v>0</v>
      </c>
      <c r="J48" s="86">
        <f t="shared" ref="J48:J51" si="37">ROUNDDOWN(D48,0)</f>
        <v>0</v>
      </c>
      <c r="K48" s="88">
        <f t="shared" si="34"/>
        <v>0</v>
      </c>
      <c r="L48" s="89">
        <f t="shared" si="35"/>
        <v>0</v>
      </c>
      <c r="M48" s="10"/>
      <c r="N48" s="11">
        <v>1</v>
      </c>
      <c r="O48" s="11">
        <v>2</v>
      </c>
      <c r="P48" s="11">
        <v>3</v>
      </c>
      <c r="Q48" s="11">
        <v>4</v>
      </c>
      <c r="R48" s="11">
        <v>5</v>
      </c>
      <c r="S48" s="11">
        <v>6</v>
      </c>
    </row>
    <row r="49" spans="1:19" ht="73.5" customHeight="1">
      <c r="A49" s="138"/>
      <c r="B49" s="62" t="s">
        <v>149</v>
      </c>
      <c r="C49" s="108"/>
      <c r="D49" s="109"/>
      <c r="E49" s="110"/>
      <c r="F49" s="84"/>
      <c r="G49" s="86">
        <f t="shared" si="36"/>
        <v>0</v>
      </c>
      <c r="H49" s="90" t="s">
        <v>127</v>
      </c>
      <c r="I49" s="87">
        <f t="shared" si="33"/>
        <v>0</v>
      </c>
      <c r="J49" s="86">
        <f t="shared" si="37"/>
        <v>0</v>
      </c>
      <c r="K49" s="88">
        <f>E49</f>
        <v>0</v>
      </c>
      <c r="L49" s="89">
        <f t="shared" si="35"/>
        <v>0</v>
      </c>
      <c r="M49" s="9"/>
    </row>
    <row r="50" spans="1:19" ht="41.25" customHeight="1">
      <c r="A50" s="138"/>
      <c r="B50" s="62" t="s">
        <v>150</v>
      </c>
      <c r="C50" s="108"/>
      <c r="D50" s="109"/>
      <c r="E50" s="110"/>
      <c r="F50" s="85"/>
      <c r="G50" s="86">
        <f t="shared" si="36"/>
        <v>0</v>
      </c>
      <c r="H50" s="90" t="s">
        <v>154</v>
      </c>
      <c r="I50" s="87">
        <f>C50</f>
        <v>0</v>
      </c>
      <c r="J50" s="86">
        <f t="shared" si="37"/>
        <v>0</v>
      </c>
      <c r="K50" s="88">
        <f>E50</f>
        <v>0</v>
      </c>
      <c r="L50" s="89">
        <f t="shared" si="35"/>
        <v>0</v>
      </c>
      <c r="M50" s="9"/>
    </row>
    <row r="51" spans="1:19" ht="41.25" customHeight="1" thickBot="1">
      <c r="A51" s="139"/>
      <c r="B51" s="68" t="s">
        <v>151</v>
      </c>
      <c r="C51" s="111"/>
      <c r="D51" s="112"/>
      <c r="E51" s="113"/>
      <c r="F51" s="97"/>
      <c r="G51" s="98">
        <f t="shared" si="36"/>
        <v>0</v>
      </c>
      <c r="H51" s="99" t="s">
        <v>155</v>
      </c>
      <c r="I51" s="100">
        <f>C51</f>
        <v>0</v>
      </c>
      <c r="J51" s="98">
        <f t="shared" si="37"/>
        <v>0</v>
      </c>
      <c r="K51" s="101">
        <f>E51</f>
        <v>0</v>
      </c>
      <c r="L51" s="102">
        <f>J51*K51</f>
        <v>0</v>
      </c>
      <c r="M51" s="9"/>
    </row>
    <row r="52" spans="1:19" s="12" customFormat="1" ht="41.25" customHeight="1">
      <c r="A52" s="137"/>
      <c r="B52" s="69" t="s">
        <v>147</v>
      </c>
      <c r="C52" s="117"/>
      <c r="D52" s="118"/>
      <c r="E52" s="119"/>
      <c r="F52" s="118"/>
      <c r="G52" s="103">
        <f>D52</f>
        <v>0</v>
      </c>
      <c r="H52" s="104" t="s">
        <v>152</v>
      </c>
      <c r="I52" s="105">
        <f t="shared" ref="I52:I54" si="38">C52</f>
        <v>0</v>
      </c>
      <c r="J52" s="103">
        <f>ROUNDDOWN(D52,0)</f>
        <v>0</v>
      </c>
      <c r="K52" s="106">
        <f t="shared" ref="K52:K53" si="39">E52</f>
        <v>0</v>
      </c>
      <c r="L52" s="107">
        <f t="shared" ref="L52:L55" si="40">J52*K52</f>
        <v>0</v>
      </c>
      <c r="M52" s="10"/>
      <c r="N52" s="11">
        <v>1</v>
      </c>
      <c r="O52" s="11">
        <v>2</v>
      </c>
      <c r="P52" s="11">
        <v>3</v>
      </c>
      <c r="Q52" s="11">
        <v>4</v>
      </c>
      <c r="R52" s="11">
        <v>5</v>
      </c>
      <c r="S52" s="11">
        <v>6</v>
      </c>
    </row>
    <row r="53" spans="1:19" ht="73.5" customHeight="1">
      <c r="A53" s="138"/>
      <c r="B53" s="62" t="s">
        <v>148</v>
      </c>
      <c r="C53" s="108"/>
      <c r="D53" s="109"/>
      <c r="E53" s="110"/>
      <c r="F53" s="109"/>
      <c r="G53" s="86">
        <f t="shared" ref="G53:G56" si="41">D53</f>
        <v>0</v>
      </c>
      <c r="H53" s="90" t="s">
        <v>153</v>
      </c>
      <c r="I53" s="87">
        <f t="shared" si="38"/>
        <v>0</v>
      </c>
      <c r="J53" s="86">
        <f t="shared" ref="J53:J56" si="42">ROUNDDOWN(D53,0)</f>
        <v>0</v>
      </c>
      <c r="K53" s="88">
        <f t="shared" si="39"/>
        <v>0</v>
      </c>
      <c r="L53" s="89">
        <f t="shared" si="40"/>
        <v>0</v>
      </c>
      <c r="M53" s="9"/>
    </row>
    <row r="54" spans="1:19" ht="78" customHeight="1">
      <c r="A54" s="138"/>
      <c r="B54" s="62" t="s">
        <v>149</v>
      </c>
      <c r="C54" s="108"/>
      <c r="D54" s="109"/>
      <c r="E54" s="110"/>
      <c r="F54" s="84"/>
      <c r="G54" s="86">
        <f t="shared" si="41"/>
        <v>0</v>
      </c>
      <c r="H54" s="90" t="s">
        <v>127</v>
      </c>
      <c r="I54" s="87">
        <f t="shared" si="38"/>
        <v>0</v>
      </c>
      <c r="J54" s="86">
        <f t="shared" si="42"/>
        <v>0</v>
      </c>
      <c r="K54" s="88">
        <f>E54</f>
        <v>0</v>
      </c>
      <c r="L54" s="89">
        <f t="shared" si="40"/>
        <v>0</v>
      </c>
      <c r="M54" s="9"/>
    </row>
    <row r="55" spans="1:19" ht="41.25" customHeight="1">
      <c r="A55" s="138"/>
      <c r="B55" s="62" t="s">
        <v>150</v>
      </c>
      <c r="C55" s="108"/>
      <c r="D55" s="109"/>
      <c r="E55" s="110"/>
      <c r="F55" s="85"/>
      <c r="G55" s="86">
        <f t="shared" si="41"/>
        <v>0</v>
      </c>
      <c r="H55" s="90" t="s">
        <v>154</v>
      </c>
      <c r="I55" s="87">
        <f>C55</f>
        <v>0</v>
      </c>
      <c r="J55" s="86">
        <f t="shared" si="42"/>
        <v>0</v>
      </c>
      <c r="K55" s="88">
        <f>E55</f>
        <v>0</v>
      </c>
      <c r="L55" s="89">
        <f t="shared" si="40"/>
        <v>0</v>
      </c>
      <c r="M55" s="9"/>
    </row>
    <row r="56" spans="1:19" s="12" customFormat="1" ht="41.25" customHeight="1" thickBot="1">
      <c r="A56" s="139"/>
      <c r="B56" s="68" t="s">
        <v>151</v>
      </c>
      <c r="C56" s="111"/>
      <c r="D56" s="112"/>
      <c r="E56" s="113"/>
      <c r="F56" s="97"/>
      <c r="G56" s="98">
        <f t="shared" si="41"/>
        <v>0</v>
      </c>
      <c r="H56" s="99" t="s">
        <v>155</v>
      </c>
      <c r="I56" s="100">
        <f>C56</f>
        <v>0</v>
      </c>
      <c r="J56" s="98">
        <f t="shared" si="42"/>
        <v>0</v>
      </c>
      <c r="K56" s="101">
        <f>E56</f>
        <v>0</v>
      </c>
      <c r="L56" s="102">
        <f>J56*K56</f>
        <v>0</v>
      </c>
      <c r="M56" s="10"/>
      <c r="N56" s="11">
        <v>1</v>
      </c>
      <c r="O56" s="11">
        <v>2</v>
      </c>
      <c r="P56" s="11">
        <v>3</v>
      </c>
      <c r="Q56" s="11">
        <v>4</v>
      </c>
      <c r="R56" s="11">
        <v>5</v>
      </c>
      <c r="S56" s="11">
        <v>6</v>
      </c>
    </row>
    <row r="57" spans="1:19" ht="58" customHeight="1">
      <c r="A57" s="137"/>
      <c r="B57" s="69" t="s">
        <v>147</v>
      </c>
      <c r="C57" s="117"/>
      <c r="D57" s="118"/>
      <c r="E57" s="119"/>
      <c r="F57" s="118"/>
      <c r="G57" s="103">
        <f>D57</f>
        <v>0</v>
      </c>
      <c r="H57" s="104" t="s">
        <v>152</v>
      </c>
      <c r="I57" s="105">
        <f t="shared" ref="I57:I59" si="43">C57</f>
        <v>0</v>
      </c>
      <c r="J57" s="103">
        <f>ROUNDDOWN(D57,0)</f>
        <v>0</v>
      </c>
      <c r="K57" s="106">
        <f t="shared" ref="K57:K58" si="44">E57</f>
        <v>0</v>
      </c>
      <c r="L57" s="107">
        <f t="shared" ref="L57:L60" si="45">J57*K57</f>
        <v>0</v>
      </c>
      <c r="M57" s="9"/>
    </row>
    <row r="58" spans="1:19" ht="41.25" customHeight="1">
      <c r="A58" s="138"/>
      <c r="B58" s="62" t="s">
        <v>148</v>
      </c>
      <c r="C58" s="108"/>
      <c r="D58" s="109"/>
      <c r="E58" s="110"/>
      <c r="F58" s="109"/>
      <c r="G58" s="86">
        <f t="shared" ref="G58:G61" si="46">D58</f>
        <v>0</v>
      </c>
      <c r="H58" s="90" t="s">
        <v>153</v>
      </c>
      <c r="I58" s="87">
        <f t="shared" si="43"/>
        <v>0</v>
      </c>
      <c r="J58" s="86">
        <f t="shared" ref="J58:J61" si="47">ROUNDDOWN(D58,0)</f>
        <v>0</v>
      </c>
      <c r="K58" s="88">
        <f t="shared" si="44"/>
        <v>0</v>
      </c>
      <c r="L58" s="89">
        <f t="shared" si="45"/>
        <v>0</v>
      </c>
      <c r="M58" s="9"/>
    </row>
    <row r="59" spans="1:19" ht="70.25" customHeight="1">
      <c r="A59" s="138"/>
      <c r="B59" s="62" t="s">
        <v>149</v>
      </c>
      <c r="C59" s="108"/>
      <c r="D59" s="109"/>
      <c r="E59" s="110"/>
      <c r="F59" s="84"/>
      <c r="G59" s="86">
        <f t="shared" si="46"/>
        <v>0</v>
      </c>
      <c r="H59" s="90" t="s">
        <v>127</v>
      </c>
      <c r="I59" s="87">
        <f t="shared" si="43"/>
        <v>0</v>
      </c>
      <c r="J59" s="86">
        <f t="shared" si="47"/>
        <v>0</v>
      </c>
      <c r="K59" s="88">
        <f>E59</f>
        <v>0</v>
      </c>
      <c r="L59" s="89">
        <f t="shared" si="45"/>
        <v>0</v>
      </c>
      <c r="M59" s="9"/>
    </row>
    <row r="60" spans="1:19" s="12" customFormat="1" ht="56.4" customHeight="1">
      <c r="A60" s="138"/>
      <c r="B60" s="62" t="s">
        <v>150</v>
      </c>
      <c r="C60" s="108"/>
      <c r="D60" s="109"/>
      <c r="E60" s="110"/>
      <c r="F60" s="85"/>
      <c r="G60" s="86">
        <f t="shared" si="46"/>
        <v>0</v>
      </c>
      <c r="H60" s="90" t="s">
        <v>154</v>
      </c>
      <c r="I60" s="87">
        <f>C60</f>
        <v>0</v>
      </c>
      <c r="J60" s="86">
        <f t="shared" si="47"/>
        <v>0</v>
      </c>
      <c r="K60" s="88">
        <f>E60</f>
        <v>0</v>
      </c>
      <c r="L60" s="89">
        <f t="shared" si="45"/>
        <v>0</v>
      </c>
      <c r="M60" s="10"/>
      <c r="N60" s="11">
        <v>1</v>
      </c>
      <c r="O60" s="11">
        <v>2</v>
      </c>
      <c r="P60" s="11">
        <v>3</v>
      </c>
      <c r="Q60" s="11">
        <v>4</v>
      </c>
      <c r="R60" s="11">
        <v>5</v>
      </c>
      <c r="S60" s="11">
        <v>6</v>
      </c>
    </row>
    <row r="61" spans="1:19" ht="49.75" customHeight="1" thickBot="1">
      <c r="A61" s="139"/>
      <c r="B61" s="68" t="s">
        <v>151</v>
      </c>
      <c r="C61" s="111"/>
      <c r="D61" s="112"/>
      <c r="E61" s="113"/>
      <c r="F61" s="97"/>
      <c r="G61" s="98">
        <f t="shared" si="46"/>
        <v>0</v>
      </c>
      <c r="H61" s="99" t="s">
        <v>155</v>
      </c>
      <c r="I61" s="100">
        <f>C61</f>
        <v>0</v>
      </c>
      <c r="J61" s="98">
        <f t="shared" si="47"/>
        <v>0</v>
      </c>
      <c r="K61" s="101">
        <f>E61</f>
        <v>0</v>
      </c>
      <c r="L61" s="102">
        <f>J61*K61</f>
        <v>0</v>
      </c>
      <c r="M61" s="9"/>
    </row>
    <row r="62" spans="1:19" ht="55.25" customHeight="1">
      <c r="A62" s="137"/>
      <c r="B62" s="69" t="s">
        <v>147</v>
      </c>
      <c r="C62" s="117"/>
      <c r="D62" s="118"/>
      <c r="E62" s="119"/>
      <c r="F62" s="118"/>
      <c r="G62" s="103">
        <f>D62</f>
        <v>0</v>
      </c>
      <c r="H62" s="104" t="s">
        <v>152</v>
      </c>
      <c r="I62" s="105">
        <f t="shared" ref="I62:I64" si="48">C62</f>
        <v>0</v>
      </c>
      <c r="J62" s="103">
        <f>ROUNDDOWN(D62,0)</f>
        <v>0</v>
      </c>
      <c r="K62" s="106">
        <f t="shared" ref="K62:K63" si="49">E62</f>
        <v>0</v>
      </c>
      <c r="L62" s="107">
        <f t="shared" ref="L62:L65" si="50">J62*K62</f>
        <v>0</v>
      </c>
      <c r="M62" s="9"/>
    </row>
    <row r="63" spans="1:19" ht="63" customHeight="1">
      <c r="A63" s="138"/>
      <c r="B63" s="62" t="s">
        <v>148</v>
      </c>
      <c r="C63" s="108"/>
      <c r="D63" s="109"/>
      <c r="E63" s="110"/>
      <c r="F63" s="109"/>
      <c r="G63" s="86">
        <f t="shared" ref="G63:G66" si="51">D63</f>
        <v>0</v>
      </c>
      <c r="H63" s="90" t="s">
        <v>153</v>
      </c>
      <c r="I63" s="87">
        <f t="shared" si="48"/>
        <v>0</v>
      </c>
      <c r="J63" s="86">
        <f t="shared" ref="J63:J66" si="52">ROUNDDOWN(D63,0)</f>
        <v>0</v>
      </c>
      <c r="K63" s="88">
        <f t="shared" si="49"/>
        <v>0</v>
      </c>
      <c r="L63" s="89">
        <f t="shared" si="50"/>
        <v>0</v>
      </c>
      <c r="M63" s="9"/>
    </row>
    <row r="64" spans="1:19" s="12" customFormat="1" ht="71.400000000000006" customHeight="1">
      <c r="A64" s="138"/>
      <c r="B64" s="62" t="s">
        <v>149</v>
      </c>
      <c r="C64" s="108"/>
      <c r="D64" s="109"/>
      <c r="E64" s="110"/>
      <c r="F64" s="84"/>
      <c r="G64" s="86">
        <f t="shared" si="51"/>
        <v>0</v>
      </c>
      <c r="H64" s="90" t="s">
        <v>127</v>
      </c>
      <c r="I64" s="87">
        <f t="shared" si="48"/>
        <v>0</v>
      </c>
      <c r="J64" s="86">
        <f t="shared" si="52"/>
        <v>0</v>
      </c>
      <c r="K64" s="88">
        <f>E64</f>
        <v>0</v>
      </c>
      <c r="L64" s="89">
        <f t="shared" si="50"/>
        <v>0</v>
      </c>
      <c r="M64" s="10"/>
      <c r="N64" s="11">
        <v>1</v>
      </c>
      <c r="O64" s="11">
        <v>2</v>
      </c>
      <c r="P64" s="11">
        <v>3</v>
      </c>
      <c r="Q64" s="11">
        <v>4</v>
      </c>
      <c r="R64" s="11">
        <v>5</v>
      </c>
      <c r="S64" s="11">
        <v>6</v>
      </c>
    </row>
    <row r="65" spans="1:19" ht="73.75" customHeight="1">
      <c r="A65" s="138"/>
      <c r="B65" s="62" t="s">
        <v>150</v>
      </c>
      <c r="C65" s="108"/>
      <c r="D65" s="109"/>
      <c r="E65" s="110"/>
      <c r="F65" s="85"/>
      <c r="G65" s="86">
        <f t="shared" si="51"/>
        <v>0</v>
      </c>
      <c r="H65" s="90" t="s">
        <v>154</v>
      </c>
      <c r="I65" s="87">
        <f>C65</f>
        <v>0</v>
      </c>
      <c r="J65" s="86">
        <f t="shared" si="52"/>
        <v>0</v>
      </c>
      <c r="K65" s="88">
        <f>E65</f>
        <v>0</v>
      </c>
      <c r="L65" s="89">
        <f t="shared" si="50"/>
        <v>0</v>
      </c>
      <c r="M65" s="9"/>
    </row>
    <row r="66" spans="1:19" ht="45" customHeight="1" thickBot="1">
      <c r="A66" s="139"/>
      <c r="B66" s="68" t="s">
        <v>151</v>
      </c>
      <c r="C66" s="111"/>
      <c r="D66" s="112"/>
      <c r="E66" s="113"/>
      <c r="F66" s="97"/>
      <c r="G66" s="98">
        <f t="shared" si="51"/>
        <v>0</v>
      </c>
      <c r="H66" s="99" t="s">
        <v>155</v>
      </c>
      <c r="I66" s="100">
        <f>C66</f>
        <v>0</v>
      </c>
      <c r="J66" s="98">
        <f t="shared" si="52"/>
        <v>0</v>
      </c>
      <c r="K66" s="101">
        <f>E66</f>
        <v>0</v>
      </c>
      <c r="L66" s="102">
        <f>J66*K66</f>
        <v>0</v>
      </c>
      <c r="M66" s="9"/>
    </row>
    <row r="67" spans="1:19" ht="41.25" customHeight="1">
      <c r="A67" s="137"/>
      <c r="B67" s="69" t="s">
        <v>147</v>
      </c>
      <c r="C67" s="117"/>
      <c r="D67" s="118"/>
      <c r="E67" s="119"/>
      <c r="F67" s="118"/>
      <c r="G67" s="103">
        <f>D67</f>
        <v>0</v>
      </c>
      <c r="H67" s="104" t="s">
        <v>152</v>
      </c>
      <c r="I67" s="105">
        <f t="shared" ref="I67:I69" si="53">C67</f>
        <v>0</v>
      </c>
      <c r="J67" s="103">
        <f>ROUNDDOWN(D67,0)</f>
        <v>0</v>
      </c>
      <c r="K67" s="106">
        <f t="shared" ref="K67:K68" si="54">E67</f>
        <v>0</v>
      </c>
      <c r="L67" s="107">
        <f t="shared" ref="L67:L70" si="55">J67*K67</f>
        <v>0</v>
      </c>
      <c r="M67" s="9"/>
    </row>
    <row r="68" spans="1:19" s="12" customFormat="1" ht="41.25" customHeight="1">
      <c r="A68" s="138"/>
      <c r="B68" s="62" t="s">
        <v>148</v>
      </c>
      <c r="C68" s="108"/>
      <c r="D68" s="109"/>
      <c r="E68" s="110"/>
      <c r="F68" s="109"/>
      <c r="G68" s="86">
        <f t="shared" ref="G68:G71" si="56">D68</f>
        <v>0</v>
      </c>
      <c r="H68" s="90" t="s">
        <v>153</v>
      </c>
      <c r="I68" s="87">
        <f t="shared" si="53"/>
        <v>0</v>
      </c>
      <c r="J68" s="86">
        <f t="shared" ref="J68:J71" si="57">ROUNDDOWN(D68,0)</f>
        <v>0</v>
      </c>
      <c r="K68" s="88">
        <f t="shared" si="54"/>
        <v>0</v>
      </c>
      <c r="L68" s="89">
        <f t="shared" si="55"/>
        <v>0</v>
      </c>
      <c r="M68" s="10"/>
      <c r="N68" s="11">
        <v>1</v>
      </c>
      <c r="O68" s="11">
        <v>2</v>
      </c>
      <c r="P68" s="11">
        <v>3</v>
      </c>
      <c r="Q68" s="11">
        <v>4</v>
      </c>
      <c r="R68" s="11">
        <v>5</v>
      </c>
      <c r="S68" s="11">
        <v>6</v>
      </c>
    </row>
    <row r="69" spans="1:19" ht="73.5" customHeight="1">
      <c r="A69" s="138"/>
      <c r="B69" s="62" t="s">
        <v>149</v>
      </c>
      <c r="C69" s="108"/>
      <c r="D69" s="109"/>
      <c r="E69" s="110"/>
      <c r="F69" s="84"/>
      <c r="G69" s="86">
        <f t="shared" si="56"/>
        <v>0</v>
      </c>
      <c r="H69" s="90" t="s">
        <v>127</v>
      </c>
      <c r="I69" s="87">
        <f t="shared" si="53"/>
        <v>0</v>
      </c>
      <c r="J69" s="86">
        <f t="shared" si="57"/>
        <v>0</v>
      </c>
      <c r="K69" s="88">
        <f>E69</f>
        <v>0</v>
      </c>
      <c r="L69" s="89">
        <f t="shared" si="55"/>
        <v>0</v>
      </c>
      <c r="M69" s="9"/>
    </row>
    <row r="70" spans="1:19" ht="41.25" customHeight="1">
      <c r="A70" s="138"/>
      <c r="B70" s="62" t="s">
        <v>150</v>
      </c>
      <c r="C70" s="108"/>
      <c r="D70" s="109"/>
      <c r="E70" s="110"/>
      <c r="F70" s="85"/>
      <c r="G70" s="86">
        <f t="shared" si="56"/>
        <v>0</v>
      </c>
      <c r="H70" s="90" t="s">
        <v>154</v>
      </c>
      <c r="I70" s="87">
        <f>C70</f>
        <v>0</v>
      </c>
      <c r="J70" s="86">
        <f t="shared" si="57"/>
        <v>0</v>
      </c>
      <c r="K70" s="88">
        <f>E70</f>
        <v>0</v>
      </c>
      <c r="L70" s="89">
        <f t="shared" si="55"/>
        <v>0</v>
      </c>
      <c r="M70" s="9"/>
    </row>
    <row r="71" spans="1:19" ht="41.25" customHeight="1" thickBot="1">
      <c r="A71" s="139"/>
      <c r="B71" s="68" t="s">
        <v>151</v>
      </c>
      <c r="C71" s="111"/>
      <c r="D71" s="112"/>
      <c r="E71" s="113"/>
      <c r="F71" s="97"/>
      <c r="G71" s="98">
        <f t="shared" si="56"/>
        <v>0</v>
      </c>
      <c r="H71" s="99" t="s">
        <v>155</v>
      </c>
      <c r="I71" s="100">
        <f>C71</f>
        <v>0</v>
      </c>
      <c r="J71" s="98">
        <f t="shared" si="57"/>
        <v>0</v>
      </c>
      <c r="K71" s="101">
        <f>E71</f>
        <v>0</v>
      </c>
      <c r="L71" s="102">
        <f>J71*K71</f>
        <v>0</v>
      </c>
      <c r="M71" s="9"/>
    </row>
    <row r="72" spans="1:19" ht="73.5" customHeight="1">
      <c r="M72" s="9"/>
    </row>
    <row r="73" spans="1:19" ht="41.25" customHeight="1">
      <c r="M73" s="9"/>
    </row>
    <row r="74" spans="1:19" ht="41.25" customHeight="1">
      <c r="A74" s="33" t="s">
        <v>126</v>
      </c>
      <c r="M74" s="9"/>
    </row>
    <row r="75" spans="1:19" s="12" customFormat="1" ht="41.25" customHeight="1">
      <c r="A75" s="33" t="s">
        <v>118</v>
      </c>
      <c r="B75" s="3"/>
      <c r="C75" s="4"/>
      <c r="D75" s="4"/>
      <c r="E75" s="4"/>
      <c r="F75" s="4"/>
      <c r="G75" s="4"/>
      <c r="H75" s="3"/>
      <c r="I75" s="3"/>
      <c r="J75" s="4"/>
      <c r="K75" s="4"/>
      <c r="L75" s="4"/>
      <c r="M75" s="10"/>
      <c r="N75" s="11">
        <v>1</v>
      </c>
      <c r="O75" s="11">
        <v>2</v>
      </c>
      <c r="P75" s="11">
        <v>3</v>
      </c>
      <c r="Q75" s="11">
        <v>4</v>
      </c>
      <c r="R75" s="11">
        <v>5</v>
      </c>
      <c r="S75" s="11">
        <v>6</v>
      </c>
    </row>
    <row r="76" spans="1:19" ht="73.5" customHeight="1">
      <c r="A76" s="33" t="s">
        <v>119</v>
      </c>
      <c r="M76" s="9"/>
    </row>
    <row r="77" spans="1:19" ht="41.25" customHeight="1">
      <c r="A77" s="33" t="s">
        <v>120</v>
      </c>
      <c r="M77" s="9"/>
    </row>
    <row r="78" spans="1:19" ht="41.25" customHeight="1">
      <c r="A78" s="33" t="s">
        <v>121</v>
      </c>
      <c r="M78" s="9"/>
    </row>
    <row r="79" spans="1:19" ht="41.25" customHeight="1">
      <c r="A79" s="37" t="s">
        <v>132</v>
      </c>
      <c r="M79" s="9"/>
    </row>
    <row r="80" spans="1:19" s="12" customFormat="1" ht="41.25" customHeight="1">
      <c r="A80" s="31" t="s">
        <v>122</v>
      </c>
      <c r="B80" s="3"/>
      <c r="C80" s="4"/>
      <c r="D80" s="4"/>
      <c r="E80" s="4"/>
      <c r="F80" s="4"/>
      <c r="G80" s="4"/>
      <c r="H80" s="3"/>
      <c r="I80" s="3"/>
      <c r="J80" s="4"/>
      <c r="K80" s="4"/>
      <c r="L80" s="4"/>
      <c r="M80" s="10"/>
      <c r="N80" s="11">
        <v>1</v>
      </c>
      <c r="O80" s="11">
        <v>2</v>
      </c>
      <c r="P80" s="11">
        <v>3</v>
      </c>
      <c r="Q80" s="11">
        <v>4</v>
      </c>
      <c r="R80" s="11">
        <v>5</v>
      </c>
      <c r="S80" s="11">
        <v>6</v>
      </c>
    </row>
    <row r="81" spans="1:19" ht="73.5" customHeight="1">
      <c r="A81" s="34" t="s">
        <v>123</v>
      </c>
      <c r="M81" s="9"/>
    </row>
    <row r="82" spans="1:19" ht="41.25" customHeight="1">
      <c r="A82" s="31" t="s">
        <v>124</v>
      </c>
      <c r="M82" s="9"/>
    </row>
    <row r="83" spans="1:19" ht="41.25" customHeight="1">
      <c r="A83" s="31" t="s">
        <v>125</v>
      </c>
      <c r="M83" s="9"/>
    </row>
    <row r="84" spans="1:19" s="12" customFormat="1" ht="41.25" customHeight="1">
      <c r="A84" s="36" t="s">
        <v>131</v>
      </c>
      <c r="B84" s="3"/>
      <c r="C84" s="4"/>
      <c r="D84" s="4"/>
      <c r="E84" s="4"/>
      <c r="F84" s="4"/>
      <c r="G84" s="4"/>
      <c r="H84" s="3"/>
      <c r="I84" s="3"/>
      <c r="J84" s="4"/>
      <c r="K84" s="4"/>
      <c r="L84" s="4"/>
      <c r="M84" s="10"/>
      <c r="N84" s="11">
        <v>1</v>
      </c>
      <c r="O84" s="11">
        <v>2</v>
      </c>
      <c r="P84" s="11">
        <v>3</v>
      </c>
      <c r="Q84" s="11">
        <v>4</v>
      </c>
      <c r="R84" s="11">
        <v>5</v>
      </c>
      <c r="S84" s="11">
        <v>6</v>
      </c>
    </row>
    <row r="85" spans="1:19" ht="73.5" customHeight="1">
      <c r="A85" s="25"/>
      <c r="M85" s="9"/>
    </row>
    <row r="86" spans="1:19" ht="41.25" customHeight="1">
      <c r="A86" s="25"/>
      <c r="M86" s="9"/>
    </row>
    <row r="87" spans="1:19" ht="41.25" customHeight="1">
      <c r="A87" s="25"/>
      <c r="M87" s="9"/>
    </row>
    <row r="88" spans="1:19" s="12" customFormat="1" ht="41.25" customHeight="1">
      <c r="A88" s="25"/>
      <c r="B88" s="3"/>
      <c r="C88" s="4"/>
      <c r="D88" s="4"/>
      <c r="E88" s="4"/>
      <c r="F88" s="4"/>
      <c r="G88" s="4"/>
      <c r="H88" s="3"/>
      <c r="I88" s="3"/>
      <c r="J88" s="4"/>
      <c r="K88" s="4"/>
      <c r="L88" s="4"/>
      <c r="M88" s="10"/>
      <c r="N88" s="11">
        <v>1</v>
      </c>
      <c r="O88" s="11">
        <v>2</v>
      </c>
      <c r="P88" s="11">
        <v>3</v>
      </c>
      <c r="Q88" s="11">
        <v>4</v>
      </c>
      <c r="R88" s="11">
        <v>5</v>
      </c>
      <c r="S88" s="11">
        <v>6</v>
      </c>
    </row>
    <row r="89" spans="1:19" ht="73.5" customHeight="1">
      <c r="A89" s="25"/>
      <c r="M89" s="9"/>
    </row>
    <row r="90" spans="1:19" ht="41.25" customHeight="1">
      <c r="A90" s="25"/>
      <c r="M90" s="9"/>
    </row>
    <row r="91" spans="1:19" ht="41.25" customHeight="1">
      <c r="A91" s="25"/>
      <c r="M91" s="9"/>
    </row>
    <row r="92" spans="1:19" s="12" customFormat="1" ht="41.25" customHeight="1">
      <c r="A92" s="25"/>
      <c r="B92" s="3"/>
      <c r="C92" s="4"/>
      <c r="D92" s="4"/>
      <c r="E92" s="4"/>
      <c r="F92" s="4"/>
      <c r="G92" s="4"/>
      <c r="H92" s="3"/>
      <c r="I92" s="3"/>
      <c r="J92" s="4"/>
      <c r="K92" s="4"/>
      <c r="L92" s="4"/>
      <c r="M92" s="10"/>
      <c r="N92" s="11">
        <v>1</v>
      </c>
      <c r="O92" s="11">
        <v>2</v>
      </c>
      <c r="P92" s="11">
        <v>3</v>
      </c>
      <c r="Q92" s="11">
        <v>4</v>
      </c>
      <c r="R92" s="11">
        <v>5</v>
      </c>
      <c r="S92" s="11">
        <v>6</v>
      </c>
    </row>
    <row r="93" spans="1:19" ht="73.5" customHeight="1">
      <c r="A93" s="25"/>
      <c r="M93" s="9"/>
    </row>
    <row r="94" spans="1:19" ht="41.25" customHeight="1">
      <c r="A94" s="25"/>
      <c r="M94" s="9"/>
    </row>
    <row r="95" spans="1:19" ht="41.25" customHeight="1">
      <c r="A95" s="25"/>
      <c r="M95" s="9"/>
    </row>
    <row r="96" spans="1:19" s="12" customFormat="1" ht="41.25" customHeight="1">
      <c r="A96" s="25"/>
      <c r="B96" s="3"/>
      <c r="C96" s="4"/>
      <c r="D96" s="4"/>
      <c r="E96" s="4"/>
      <c r="F96" s="4"/>
      <c r="G96" s="4"/>
      <c r="H96" s="3"/>
      <c r="I96" s="3"/>
      <c r="J96" s="4"/>
      <c r="K96" s="4"/>
      <c r="L96" s="4"/>
      <c r="M96" s="10"/>
      <c r="N96" s="11">
        <v>1</v>
      </c>
      <c r="O96" s="11">
        <v>2</v>
      </c>
      <c r="P96" s="11">
        <v>3</v>
      </c>
      <c r="Q96" s="11">
        <v>4</v>
      </c>
      <c r="R96" s="11">
        <v>5</v>
      </c>
      <c r="S96" s="11">
        <v>6</v>
      </c>
    </row>
    <row r="97" spans="1:19" ht="73.5" customHeight="1">
      <c r="A97" s="25"/>
      <c r="M97" s="9"/>
    </row>
    <row r="98" spans="1:19" ht="41.25" customHeight="1">
      <c r="A98" s="25"/>
      <c r="M98" s="9"/>
    </row>
    <row r="99" spans="1:19" ht="41.25" customHeight="1">
      <c r="A99" s="25"/>
      <c r="M99" s="9"/>
    </row>
    <row r="100" spans="1:19" s="12" customFormat="1" ht="41.25" customHeight="1">
      <c r="A100" s="25"/>
      <c r="B100" s="3"/>
      <c r="C100" s="4"/>
      <c r="D100" s="4"/>
      <c r="E100" s="4"/>
      <c r="F100" s="4"/>
      <c r="G100" s="4"/>
      <c r="H100" s="3"/>
      <c r="I100" s="3"/>
      <c r="J100" s="4"/>
      <c r="K100" s="4"/>
      <c r="L100" s="4"/>
      <c r="M100" s="10"/>
      <c r="N100" s="11">
        <v>1</v>
      </c>
      <c r="O100" s="11">
        <v>2</v>
      </c>
      <c r="P100" s="11">
        <v>3</v>
      </c>
      <c r="Q100" s="11">
        <v>4</v>
      </c>
      <c r="R100" s="11">
        <v>5</v>
      </c>
      <c r="S100" s="11">
        <v>6</v>
      </c>
    </row>
    <row r="101" spans="1:19" ht="73.5" customHeight="1">
      <c r="A101" s="25"/>
      <c r="M101" s="9"/>
    </row>
    <row r="102" spans="1:19" ht="41.25" customHeight="1">
      <c r="A102" s="25"/>
      <c r="M102" s="9"/>
    </row>
    <row r="103" spans="1:19" ht="41.25" customHeight="1">
      <c r="A103" s="25"/>
      <c r="M103" s="9"/>
    </row>
    <row r="104" spans="1:19" s="12" customFormat="1" ht="41.25" customHeight="1">
      <c r="A104" s="26"/>
      <c r="B104" s="3"/>
      <c r="C104" s="4"/>
      <c r="D104" s="4"/>
      <c r="E104" s="4"/>
      <c r="F104" s="4"/>
      <c r="G104" s="4"/>
      <c r="H104" s="3"/>
      <c r="I104" s="3"/>
      <c r="J104" s="4"/>
      <c r="K104" s="4"/>
      <c r="L104" s="4"/>
      <c r="M104" s="10"/>
      <c r="N104" s="11">
        <v>1</v>
      </c>
      <c r="O104" s="11">
        <v>2</v>
      </c>
      <c r="P104" s="11">
        <v>3</v>
      </c>
      <c r="Q104" s="11">
        <v>4</v>
      </c>
      <c r="R104" s="11">
        <v>5</v>
      </c>
      <c r="S104" s="11">
        <v>6</v>
      </c>
    </row>
    <row r="105" spans="1:19" ht="73.5" customHeight="1">
      <c r="A105" s="26"/>
      <c r="M105" s="9"/>
    </row>
    <row r="106" spans="1:19" ht="41.25" customHeight="1">
      <c r="A106" s="25"/>
      <c r="M106" s="9"/>
    </row>
    <row r="107" spans="1:19" ht="41.25" customHeight="1">
      <c r="A107" s="25"/>
      <c r="M107" s="9"/>
    </row>
    <row r="108" spans="1:19" s="12" customFormat="1" ht="41.25" customHeight="1">
      <c r="A108" s="3"/>
      <c r="B108" s="3"/>
      <c r="C108" s="4"/>
      <c r="D108" s="4"/>
      <c r="E108" s="4"/>
      <c r="F108" s="4"/>
      <c r="G108" s="4"/>
      <c r="H108" s="3"/>
      <c r="I108" s="3"/>
      <c r="J108" s="4"/>
      <c r="K108" s="4"/>
      <c r="L108" s="4"/>
      <c r="M108" s="10"/>
      <c r="N108" s="11">
        <v>1</v>
      </c>
      <c r="O108" s="11">
        <v>2</v>
      </c>
      <c r="P108" s="11">
        <v>3</v>
      </c>
      <c r="Q108" s="11">
        <v>4</v>
      </c>
      <c r="R108" s="11">
        <v>5</v>
      </c>
      <c r="S108" s="11">
        <v>6</v>
      </c>
    </row>
    <row r="109" spans="1:19" ht="73.5" customHeight="1">
      <c r="M109" s="9"/>
    </row>
    <row r="110" spans="1:19" ht="41.25" customHeight="1">
      <c r="M110" s="9"/>
    </row>
    <row r="111" spans="1:19" ht="41.25" customHeight="1">
      <c r="M111" s="9"/>
    </row>
    <row r="112" spans="1:19" s="12" customFormat="1" ht="41.25" customHeight="1">
      <c r="A112" s="3"/>
      <c r="B112" s="3"/>
      <c r="C112" s="4"/>
      <c r="D112" s="4"/>
      <c r="E112" s="4"/>
      <c r="F112" s="4"/>
      <c r="G112" s="4"/>
      <c r="H112" s="3"/>
      <c r="I112" s="3"/>
      <c r="J112" s="4"/>
      <c r="K112" s="4"/>
      <c r="L112" s="4"/>
      <c r="M112" s="10"/>
      <c r="N112" s="11">
        <v>1</v>
      </c>
      <c r="O112" s="11">
        <v>2</v>
      </c>
      <c r="P112" s="11">
        <v>3</v>
      </c>
      <c r="Q112" s="11">
        <v>4</v>
      </c>
      <c r="R112" s="11">
        <v>5</v>
      </c>
      <c r="S112" s="11">
        <v>6</v>
      </c>
    </row>
    <row r="113" spans="13:13" ht="73.5" customHeight="1">
      <c r="M113" s="9"/>
    </row>
    <row r="116" spans="13:13" ht="20" customHeight="1"/>
    <row r="117" spans="13:13" ht="20" customHeight="1"/>
    <row r="118" spans="13:13" ht="20" customHeight="1"/>
    <row r="119" spans="13:13" ht="20" customHeight="1"/>
    <row r="120" spans="13:13" ht="20" customHeight="1"/>
    <row r="121" spans="13:13" ht="42.65" customHeight="1"/>
    <row r="122" spans="13:13" ht="20" customHeight="1"/>
    <row r="123" spans="13:13" ht="20" customHeight="1"/>
    <row r="124" spans="13:13" ht="20" customHeight="1"/>
    <row r="125" spans="13:13" ht="20" customHeight="1"/>
    <row r="126" spans="13:13" ht="20" customHeight="1"/>
    <row r="127" spans="13:13" ht="20" customHeight="1"/>
    <row r="128" spans="13:13" ht="20" customHeight="1"/>
    <row r="129" ht="20" customHeight="1"/>
    <row r="130" ht="20" customHeight="1"/>
    <row r="131" ht="20" customHeight="1"/>
    <row r="132" ht="20" customHeight="1"/>
    <row r="133" ht="20" customHeight="1"/>
    <row r="134" ht="20" customHeight="1"/>
    <row r="135" ht="20" customHeight="1"/>
    <row r="136" ht="20" customHeight="1"/>
    <row r="137" ht="20" customHeight="1"/>
    <row r="138" ht="20" customHeight="1"/>
    <row r="139" ht="20" customHeight="1"/>
    <row r="140" ht="20" customHeight="1"/>
    <row r="141" ht="20" customHeight="1"/>
    <row r="142" ht="20" customHeight="1"/>
    <row r="143" ht="20" customHeight="1"/>
    <row r="144" ht="20" customHeight="1"/>
    <row r="145" ht="20" customHeight="1"/>
    <row r="146" ht="20" customHeight="1"/>
    <row r="147" ht="20" customHeight="1"/>
    <row r="148" ht="20" customHeight="1"/>
    <row r="149" ht="20" customHeight="1"/>
    <row r="150" ht="20" customHeight="1"/>
    <row r="151" ht="20" customHeight="1"/>
    <row r="152" ht="20" customHeight="1"/>
    <row r="153" ht="20" customHeight="1"/>
  </sheetData>
  <sheetProtection sheet="1" objects="1" scenarios="1"/>
  <mergeCells count="21">
    <mergeCell ref="B2:C2"/>
    <mergeCell ref="F1:I1"/>
    <mergeCell ref="A15:E15"/>
    <mergeCell ref="F2:H2"/>
    <mergeCell ref="A22:A26"/>
    <mergeCell ref="A27:A31"/>
    <mergeCell ref="A32:A36"/>
    <mergeCell ref="F3:H3"/>
    <mergeCell ref="B6:G6"/>
    <mergeCell ref="H6:L6"/>
    <mergeCell ref="B13:G13"/>
    <mergeCell ref="H13:K13"/>
    <mergeCell ref="A14:K14"/>
    <mergeCell ref="A17:A21"/>
    <mergeCell ref="A62:A66"/>
    <mergeCell ref="A67:A71"/>
    <mergeCell ref="A37:A41"/>
    <mergeCell ref="A42:A46"/>
    <mergeCell ref="A47:A51"/>
    <mergeCell ref="A52:A56"/>
    <mergeCell ref="A57:A61"/>
  </mergeCells>
  <phoneticPr fontId="40"/>
  <conditionalFormatting sqref="A14">
    <cfRule type="expression" dxfId="52" priority="152">
      <formula>$F$2="×"</formula>
    </cfRule>
  </conditionalFormatting>
  <conditionalFormatting sqref="B8:B13 H8:H13 L13">
    <cfRule type="expression" dxfId="51" priority="153">
      <formula>$F$2="×"</formula>
    </cfRule>
  </conditionalFormatting>
  <conditionalFormatting sqref="B17:B71">
    <cfRule type="expression" dxfId="50" priority="5">
      <formula>$F$2="×"</formula>
    </cfRule>
  </conditionalFormatting>
  <conditionalFormatting sqref="C10:E10 C11:F12">
    <cfRule type="expression" dxfId="49" priority="85">
      <formula>$F$3="×"</formula>
    </cfRule>
  </conditionalFormatting>
  <conditionalFormatting sqref="C19:E19 C20:F21">
    <cfRule type="expression" dxfId="48" priority="80">
      <formula>$F$3="×"</formula>
    </cfRule>
  </conditionalFormatting>
  <conditionalFormatting sqref="C24:E24 C25:F26">
    <cfRule type="expression" dxfId="47" priority="73">
      <formula>$F$3="×"</formula>
    </cfRule>
  </conditionalFormatting>
  <conditionalFormatting sqref="C29:E29 C30:F31">
    <cfRule type="expression" dxfId="46" priority="59">
      <formula>$F$3="×"</formula>
    </cfRule>
  </conditionalFormatting>
  <conditionalFormatting sqref="C34:E34 C35:F36">
    <cfRule type="expression" dxfId="45" priority="52">
      <formula>$F$3="×"</formula>
    </cfRule>
  </conditionalFormatting>
  <conditionalFormatting sqref="C39:E39 C40:F41">
    <cfRule type="expression" dxfId="44" priority="45">
      <formula>$F$3="×"</formula>
    </cfRule>
  </conditionalFormatting>
  <conditionalFormatting sqref="C44:E44 C45:F46">
    <cfRule type="expression" dxfId="43" priority="38">
      <formula>$F$3="×"</formula>
    </cfRule>
  </conditionalFormatting>
  <conditionalFormatting sqref="C49:E49 C50:F51">
    <cfRule type="expression" dxfId="42" priority="31">
      <formula>$F$3="×"</formula>
    </cfRule>
  </conditionalFormatting>
  <conditionalFormatting sqref="C54:E54 C55:F56">
    <cfRule type="expression" dxfId="41" priority="24">
      <formula>$F$3="×"</formula>
    </cfRule>
  </conditionalFormatting>
  <conditionalFormatting sqref="C59:E59 C60:F61">
    <cfRule type="expression" dxfId="40" priority="17">
      <formula>$F$3="×"</formula>
    </cfRule>
  </conditionalFormatting>
  <conditionalFormatting sqref="C64:E64 C65:F66">
    <cfRule type="expression" dxfId="39" priority="10">
      <formula>$F$3="×"</formula>
    </cfRule>
  </conditionalFormatting>
  <conditionalFormatting sqref="C69:E69 C70:F71">
    <cfRule type="expression" dxfId="38" priority="3">
      <formula>$F$3="×"</formula>
    </cfRule>
  </conditionalFormatting>
  <conditionalFormatting sqref="C8:F9">
    <cfRule type="expression" dxfId="37" priority="86">
      <formula>$F$3="×"</formula>
    </cfRule>
  </conditionalFormatting>
  <conditionalFormatting sqref="C17:G17 C18:F18 G18:G21">
    <cfRule type="expression" dxfId="36" priority="81">
      <formula>$F$3="×"</formula>
    </cfRule>
  </conditionalFormatting>
  <conditionalFormatting sqref="C22:G22 C23:F23 G23:G26">
    <cfRule type="expression" dxfId="35" priority="74">
      <formula>$F$3="×"</formula>
    </cfRule>
  </conditionalFormatting>
  <conditionalFormatting sqref="C27:G27 C28:F28 G28:G31">
    <cfRule type="expression" dxfId="34" priority="60">
      <formula>$F$3="×"</formula>
    </cfRule>
  </conditionalFormatting>
  <conditionalFormatting sqref="C32:G32 C33:F33 G33:G36">
    <cfRule type="expression" dxfId="33" priority="53">
      <formula>$F$3="×"</formula>
    </cfRule>
  </conditionalFormatting>
  <conditionalFormatting sqref="C37:G37 C38:F38 G38:G41">
    <cfRule type="expression" dxfId="32" priority="46">
      <formula>$F$3="×"</formula>
    </cfRule>
  </conditionalFormatting>
  <conditionalFormatting sqref="C42:G42 C43:F43 G43:G46">
    <cfRule type="expression" dxfId="31" priority="39">
      <formula>$F$3="×"</formula>
    </cfRule>
  </conditionalFormatting>
  <conditionalFormatting sqref="C47:G47 C48:F48 G48:G51">
    <cfRule type="expression" dxfId="30" priority="32">
      <formula>$F$3="×"</formula>
    </cfRule>
  </conditionalFormatting>
  <conditionalFormatting sqref="C52:G52 C53:F53 G53:G56">
    <cfRule type="expression" dxfId="29" priority="25">
      <formula>$F$3="×"</formula>
    </cfRule>
  </conditionalFormatting>
  <conditionalFormatting sqref="C57:G57 C58:F58 G58:G61">
    <cfRule type="expression" dxfId="28" priority="18">
      <formula>$F$3="×"</formula>
    </cfRule>
  </conditionalFormatting>
  <conditionalFormatting sqref="C62:G62 C63:F63 G63:G66">
    <cfRule type="expression" dxfId="27" priority="11">
      <formula>$F$3="×"</formula>
    </cfRule>
  </conditionalFormatting>
  <conditionalFormatting sqref="C67:G67 C68:F68 G68:G71">
    <cfRule type="expression" dxfId="26" priority="4">
      <formula>$F$3="×"</formula>
    </cfRule>
  </conditionalFormatting>
  <conditionalFormatting sqref="G8:G12">
    <cfRule type="expression" dxfId="25" priority="84">
      <formula>$F$3="×"</formula>
    </cfRule>
  </conditionalFormatting>
  <conditionalFormatting sqref="H15:I15">
    <cfRule type="expression" dxfId="24" priority="154">
      <formula>$H$1="×"</formula>
    </cfRule>
  </conditionalFormatting>
  <conditionalFormatting sqref="I8:L12">
    <cfRule type="expression" dxfId="23" priority="82">
      <formula>$F$3="×"</formula>
    </cfRule>
  </conditionalFormatting>
  <conditionalFormatting sqref="I17:L17 H17:H18 I18">
    <cfRule type="expression" dxfId="22" priority="79">
      <formula>$F$3="×"</formula>
    </cfRule>
  </conditionalFormatting>
  <conditionalFormatting sqref="I22:L22 H22:H23 I23">
    <cfRule type="expression" dxfId="21" priority="72">
      <formula>$F$3="×"</formula>
    </cfRule>
  </conditionalFormatting>
  <conditionalFormatting sqref="I27:L27 H27:H28 I28">
    <cfRule type="expression" dxfId="20" priority="58">
      <formula>$F$3="×"</formula>
    </cfRule>
  </conditionalFormatting>
  <conditionalFormatting sqref="I32:L32 H32:H33 I33">
    <cfRule type="expression" dxfId="19" priority="51">
      <formula>$F$3="×"</formula>
    </cfRule>
  </conditionalFormatting>
  <conditionalFormatting sqref="I37:L37 H37:H38 I38">
    <cfRule type="expression" dxfId="18" priority="44">
      <formula>$F$3="×"</formula>
    </cfRule>
  </conditionalFormatting>
  <conditionalFormatting sqref="I42:L42 H42:H43 I43">
    <cfRule type="expression" dxfId="17" priority="37">
      <formula>$F$3="×"</formula>
    </cfRule>
  </conditionalFormatting>
  <conditionalFormatting sqref="I47:L47 H47:H48 I48">
    <cfRule type="expression" dxfId="16" priority="30">
      <formula>$F$3="×"</formula>
    </cfRule>
  </conditionalFormatting>
  <conditionalFormatting sqref="I52:L52 H52:H53 I53">
    <cfRule type="expression" dxfId="15" priority="23">
      <formula>$F$3="×"</formula>
    </cfRule>
  </conditionalFormatting>
  <conditionalFormatting sqref="I57:L57 H57:H58 I58">
    <cfRule type="expression" dxfId="14" priority="16">
      <formula>$F$3="×"</formula>
    </cfRule>
  </conditionalFormatting>
  <conditionalFormatting sqref="I62:L62 H62:H63 I63">
    <cfRule type="expression" dxfId="13" priority="9">
      <formula>$F$3="×"</formula>
    </cfRule>
  </conditionalFormatting>
  <conditionalFormatting sqref="I67:L67 H67:H68 I68">
    <cfRule type="expression" dxfId="12" priority="2">
      <formula>$F$3="×"</formula>
    </cfRule>
  </conditionalFormatting>
  <conditionalFormatting sqref="J18:L21 H19:I21">
    <cfRule type="expression" dxfId="11" priority="78">
      <formula>$F$3="×"</formula>
    </cfRule>
  </conditionalFormatting>
  <conditionalFormatting sqref="J23:L26 H24:I26">
    <cfRule type="expression" dxfId="10" priority="71">
      <formula>$F$3="×"</formula>
    </cfRule>
  </conditionalFormatting>
  <conditionalFormatting sqref="J28:L31 H29:I31">
    <cfRule type="expression" dxfId="9" priority="57">
      <formula>$F$3="×"</formula>
    </cfRule>
  </conditionalFormatting>
  <conditionalFormatting sqref="J33:L36 H34:I36">
    <cfRule type="expression" dxfId="8" priority="50">
      <formula>$F$3="×"</formula>
    </cfRule>
  </conditionalFormatting>
  <conditionalFormatting sqref="J38:L41 H39:I41">
    <cfRule type="expression" dxfId="7" priority="43">
      <formula>$F$3="×"</formula>
    </cfRule>
  </conditionalFormatting>
  <conditionalFormatting sqref="J43:L46 H44:I46">
    <cfRule type="expression" dxfId="6" priority="36">
      <formula>$F$3="×"</formula>
    </cfRule>
  </conditionalFormatting>
  <conditionalFormatting sqref="J48:L51 H49:I51">
    <cfRule type="expression" dxfId="5" priority="29">
      <formula>$F$3="×"</formula>
    </cfRule>
  </conditionalFormatting>
  <conditionalFormatting sqref="J53:L56 H54:I56">
    <cfRule type="expression" dxfId="4" priority="22">
      <formula>$F$3="×"</formula>
    </cfRule>
  </conditionalFormatting>
  <conditionalFormatting sqref="J58:L61 H59:I61">
    <cfRule type="expression" dxfId="3" priority="15">
      <formula>$F$3="×"</formula>
    </cfRule>
  </conditionalFormatting>
  <conditionalFormatting sqref="J63:L66 H64:I66">
    <cfRule type="expression" dxfId="2" priority="8">
      <formula>$F$3="×"</formula>
    </cfRule>
  </conditionalFormatting>
  <conditionalFormatting sqref="J68:L71 H69:I71">
    <cfRule type="expression" dxfId="1" priority="1">
      <formula>$F$3="×"</formula>
    </cfRule>
  </conditionalFormatting>
  <dataValidations count="1">
    <dataValidation type="list" allowBlank="1" showInputMessage="1" showErrorMessage="1" sqref="A17:A71" xr:uid="{94E15004-8D3F-4F43-A513-823B3EE75B12}">
      <formula1>$A$74:$A$84</formula1>
    </dataValidation>
  </dataValidations>
  <printOptions horizontalCentered="1"/>
  <pageMargins left="0.25" right="0.25" top="0.75" bottom="0.75" header="0.3" footer="0.3"/>
  <pageSetup paperSize="9" scale="44" fitToHeight="0" orientation="landscape" r:id="rId1"/>
  <rowBreaks count="4" manualBreakCount="4">
    <brk id="21" max="11" man="1"/>
    <brk id="36" max="11" man="1"/>
    <brk id="51" max="11" man="1"/>
    <brk id="66" max="11" man="1"/>
  </rowBreaks>
  <colBreaks count="1" manualBreakCount="1">
    <brk id="1" max="7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41705-F5CF-46F1-AB5B-ED497F1B3B78}">
  <sheetPr>
    <tabColor rgb="FFFF0000"/>
    <pageSetUpPr fitToPage="1"/>
  </sheetPr>
  <dimension ref="A1:N10"/>
  <sheetViews>
    <sheetView view="pageBreakPreview" zoomScale="65" zoomScaleNormal="100" zoomScaleSheetLayoutView="65" workbookViewId="0">
      <selection activeCell="K5" sqref="K5"/>
    </sheetView>
  </sheetViews>
  <sheetFormatPr defaultColWidth="9" defaultRowHeight="13"/>
  <cols>
    <col min="1" max="1" width="52.1796875" style="21" customWidth="1"/>
    <col min="2" max="2" width="28.81640625" style="21" customWidth="1"/>
    <col min="3" max="3" width="20" style="24" customWidth="1"/>
    <col min="4" max="6" width="15.08984375" style="24" customWidth="1"/>
    <col min="7" max="7" width="19.453125" style="24" customWidth="1"/>
    <col min="8" max="8" width="24.1796875" style="24" customWidth="1"/>
    <col min="9" max="9" width="19.81640625" style="24" customWidth="1"/>
    <col min="10" max="10" width="22.08984375" style="24" customWidth="1"/>
    <col min="11" max="12" width="18.1796875" style="24" customWidth="1"/>
    <col min="13" max="13" width="42.08984375" style="21" customWidth="1"/>
    <col min="14" max="14" width="187.1796875" style="20" customWidth="1"/>
    <col min="15" max="20" width="14.6328125" style="21" customWidth="1"/>
    <col min="21" max="21" width="18.90625" style="21" customWidth="1"/>
    <col min="22" max="22" width="9" style="21"/>
    <col min="23" max="29" width="9" style="21" customWidth="1"/>
    <col min="30" max="16384" width="9" style="21"/>
  </cols>
  <sheetData>
    <row r="1" spans="1:14" ht="105.65" customHeight="1">
      <c r="A1" s="70" t="s">
        <v>108</v>
      </c>
      <c r="B1" s="161" t="s">
        <v>129</v>
      </c>
      <c r="C1" s="161"/>
      <c r="D1" s="161"/>
      <c r="E1" s="161"/>
      <c r="F1" s="161"/>
      <c r="G1" s="161"/>
      <c r="H1" s="161"/>
      <c r="I1" s="161"/>
      <c r="J1" s="32"/>
      <c r="K1" s="32"/>
      <c r="L1" s="32"/>
      <c r="M1" s="19"/>
    </row>
    <row r="2" spans="1:14" ht="32.4" customHeight="1">
      <c r="A2" s="153" t="s">
        <v>114</v>
      </c>
      <c r="B2" s="154"/>
      <c r="C2" s="154"/>
      <c r="D2" s="154"/>
      <c r="E2" s="154"/>
      <c r="F2" s="154"/>
      <c r="G2" s="154"/>
      <c r="H2" s="154"/>
      <c r="I2" s="155" t="s">
        <v>48</v>
      </c>
      <c r="J2" s="21"/>
      <c r="K2" s="21"/>
      <c r="L2" s="21"/>
      <c r="N2" s="22"/>
    </row>
    <row r="3" spans="1:14" ht="72.75" customHeight="1">
      <c r="A3" s="58" t="s">
        <v>115</v>
      </c>
      <c r="B3" s="57" t="s">
        <v>49</v>
      </c>
      <c r="C3" s="57" t="s">
        <v>50</v>
      </c>
      <c r="D3" s="57" t="s">
        <v>51</v>
      </c>
      <c r="E3" s="57" t="s">
        <v>52</v>
      </c>
      <c r="F3" s="57" t="s">
        <v>53</v>
      </c>
      <c r="G3" s="57" t="s">
        <v>54</v>
      </c>
      <c r="H3" s="57" t="s">
        <v>55</v>
      </c>
      <c r="I3" s="156"/>
      <c r="J3" s="21"/>
      <c r="K3" s="21"/>
      <c r="L3" s="21"/>
      <c r="N3" s="23"/>
    </row>
    <row r="4" spans="1:14" ht="84.75" customHeight="1">
      <c r="A4" s="62" t="s">
        <v>116</v>
      </c>
      <c r="B4" s="76"/>
      <c r="C4" s="76"/>
      <c r="D4" s="71" t="e">
        <f>C4/B4</f>
        <v>#DIV/0!</v>
      </c>
      <c r="E4" s="72" t="e">
        <f>(D4-0.02)*B4</f>
        <v>#DIV/0!</v>
      </c>
      <c r="F4" s="77"/>
      <c r="G4" s="78"/>
      <c r="H4" s="79"/>
      <c r="I4" s="61">
        <f>F4*G4*H4</f>
        <v>0</v>
      </c>
      <c r="J4" s="21"/>
      <c r="K4" s="21"/>
      <c r="L4" s="21"/>
      <c r="N4" s="23"/>
    </row>
    <row r="5" spans="1:14" ht="85.25" customHeight="1">
      <c r="A5" s="62" t="s">
        <v>117</v>
      </c>
      <c r="B5" s="76"/>
      <c r="C5" s="76"/>
      <c r="D5" s="71" t="e">
        <f>C5/B5</f>
        <v>#DIV/0!</v>
      </c>
      <c r="E5" s="72" t="e">
        <f>(D5-0.02)*B5</f>
        <v>#DIV/0!</v>
      </c>
      <c r="F5" s="77"/>
      <c r="G5" s="78"/>
      <c r="H5" s="79"/>
      <c r="I5" s="61">
        <f>F5*G5*H5</f>
        <v>0</v>
      </c>
      <c r="J5" s="21"/>
      <c r="K5" s="21"/>
      <c r="L5" s="21"/>
      <c r="N5" s="23"/>
    </row>
    <row r="6" spans="1:14" ht="75.650000000000006" customHeight="1">
      <c r="A6" s="62" t="s">
        <v>156</v>
      </c>
      <c r="B6" s="157"/>
      <c r="C6" s="158"/>
      <c r="D6" s="158"/>
      <c r="E6" s="158"/>
      <c r="F6" s="158"/>
      <c r="G6" s="158"/>
      <c r="H6" s="158"/>
      <c r="I6" s="76"/>
      <c r="J6" s="21"/>
      <c r="K6" s="21"/>
      <c r="L6" s="21"/>
      <c r="N6" s="22"/>
    </row>
    <row r="7" spans="1:14" ht="63" customHeight="1">
      <c r="A7" s="159" t="s">
        <v>130</v>
      </c>
      <c r="B7" s="160"/>
      <c r="C7" s="160"/>
      <c r="D7" s="160"/>
      <c r="E7" s="160"/>
      <c r="F7" s="160"/>
      <c r="G7" s="160"/>
      <c r="H7" s="160"/>
      <c r="I7" s="160"/>
      <c r="J7" s="21"/>
      <c r="K7" s="21"/>
      <c r="L7" s="21"/>
      <c r="N7" s="22"/>
    </row>
    <row r="8" spans="1:14" ht="84.75" customHeight="1">
      <c r="C8" s="21"/>
      <c r="D8" s="21"/>
      <c r="E8" s="21"/>
      <c r="F8" s="21"/>
      <c r="G8" s="21"/>
      <c r="H8" s="21"/>
      <c r="I8" s="21"/>
      <c r="J8" s="21"/>
      <c r="K8" s="21"/>
      <c r="L8" s="21"/>
      <c r="N8" s="23"/>
    </row>
    <row r="9" spans="1:14" ht="84.75" customHeight="1">
      <c r="C9" s="21"/>
      <c r="D9" s="21"/>
      <c r="E9" s="21"/>
      <c r="F9" s="21"/>
      <c r="G9" s="21"/>
      <c r="H9" s="21"/>
      <c r="I9" s="21"/>
      <c r="J9" s="21"/>
      <c r="K9" s="21"/>
      <c r="L9" s="21"/>
      <c r="N9" s="23"/>
    </row>
    <row r="10" spans="1:14" ht="84.75" customHeight="1">
      <c r="C10" s="21"/>
      <c r="D10" s="21"/>
      <c r="E10" s="21"/>
      <c r="F10" s="21"/>
      <c r="G10" s="21"/>
      <c r="H10" s="21"/>
      <c r="I10" s="21"/>
      <c r="J10" s="21"/>
      <c r="K10" s="21"/>
      <c r="L10" s="21"/>
      <c r="N10" s="23"/>
    </row>
  </sheetData>
  <sheetProtection sheet="1" objects="1" scenarios="1"/>
  <mergeCells count="5">
    <mergeCell ref="A2:H2"/>
    <mergeCell ref="I2:I3"/>
    <mergeCell ref="B6:H6"/>
    <mergeCell ref="A7:I7"/>
    <mergeCell ref="B1:I1"/>
  </mergeCells>
  <phoneticPr fontId="40"/>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3"/>
  <cols>
    <col min="1" max="16384" width="9" style="1"/>
  </cols>
  <sheetData>
    <row r="1" spans="1:2">
      <c r="A1" s="1" t="s">
        <v>0</v>
      </c>
    </row>
    <row r="2" spans="1:2">
      <c r="A2" s="1" t="s">
        <v>1</v>
      </c>
      <c r="B2" s="1">
        <v>1</v>
      </c>
    </row>
    <row r="3" spans="1:2">
      <c r="A3" s="1" t="s">
        <v>2</v>
      </c>
      <c r="B3" s="1">
        <v>2</v>
      </c>
    </row>
    <row r="4" spans="1:2">
      <c r="A4" s="1" t="s">
        <v>3</v>
      </c>
      <c r="B4" s="1">
        <v>3</v>
      </c>
    </row>
    <row r="5" spans="1:2">
      <c r="A5" s="1" t="s">
        <v>4</v>
      </c>
      <c r="B5" s="1">
        <v>4</v>
      </c>
    </row>
    <row r="6" spans="1:2">
      <c r="A6" s="1" t="s">
        <v>5</v>
      </c>
      <c r="B6" s="1">
        <v>5</v>
      </c>
    </row>
    <row r="7" spans="1:2">
      <c r="A7" s="1" t="s">
        <v>6</v>
      </c>
      <c r="B7" s="1">
        <v>6</v>
      </c>
    </row>
    <row r="8" spans="1:2">
      <c r="A8" s="1" t="s">
        <v>7</v>
      </c>
      <c r="B8" s="1">
        <v>7</v>
      </c>
    </row>
    <row r="9" spans="1:2">
      <c r="A9" s="1" t="s">
        <v>8</v>
      </c>
      <c r="B9" s="1">
        <v>8</v>
      </c>
    </row>
    <row r="10" spans="1:2">
      <c r="A10" s="1" t="s">
        <v>9</v>
      </c>
      <c r="B10" s="1">
        <v>9</v>
      </c>
    </row>
    <row r="11" spans="1:2">
      <c r="A11" s="1" t="s">
        <v>10</v>
      </c>
      <c r="B11" s="1">
        <v>10</v>
      </c>
    </row>
    <row r="12" spans="1:2">
      <c r="A12" s="1" t="s">
        <v>11</v>
      </c>
      <c r="B12" s="1">
        <v>11</v>
      </c>
    </row>
    <row r="13" spans="1:2">
      <c r="A13" s="1" t="s">
        <v>12</v>
      </c>
      <c r="B13" s="1">
        <v>12</v>
      </c>
    </row>
    <row r="14" spans="1:2">
      <c r="A14" s="1" t="s">
        <v>13</v>
      </c>
      <c r="B14" s="1">
        <v>13</v>
      </c>
    </row>
    <row r="15" spans="1:2">
      <c r="A15" s="1" t="s">
        <v>14</v>
      </c>
      <c r="B15" s="1">
        <v>14</v>
      </c>
    </row>
    <row r="16" spans="1:2">
      <c r="A16" s="1" t="s">
        <v>15</v>
      </c>
      <c r="B16" s="1">
        <v>15</v>
      </c>
    </row>
    <row r="17" spans="1:2">
      <c r="A17" s="1" t="s">
        <v>16</v>
      </c>
      <c r="B17" s="1">
        <v>16</v>
      </c>
    </row>
    <row r="18" spans="1:2">
      <c r="A18" s="1" t="s">
        <v>17</v>
      </c>
      <c r="B18" s="1">
        <v>17</v>
      </c>
    </row>
    <row r="19" spans="1:2">
      <c r="A19" s="1" t="s">
        <v>18</v>
      </c>
      <c r="B19" s="1">
        <v>18</v>
      </c>
    </row>
    <row r="20" spans="1:2">
      <c r="A20" s="1" t="s">
        <v>19</v>
      </c>
      <c r="B20" s="1">
        <v>19</v>
      </c>
    </row>
    <row r="21" spans="1:2">
      <c r="A21" s="1" t="s">
        <v>20</v>
      </c>
      <c r="B21" s="1">
        <v>20</v>
      </c>
    </row>
    <row r="22" spans="1:2">
      <c r="A22" s="1" t="s">
        <v>21</v>
      </c>
      <c r="B22" s="1">
        <v>21</v>
      </c>
    </row>
    <row r="23" spans="1:2">
      <c r="A23" s="1" t="s">
        <v>22</v>
      </c>
      <c r="B23" s="1">
        <v>22</v>
      </c>
    </row>
    <row r="24" spans="1:2">
      <c r="A24" s="1" t="s">
        <v>23</v>
      </c>
      <c r="B24" s="1">
        <v>23</v>
      </c>
    </row>
    <row r="25" spans="1:2">
      <c r="A25" s="1" t="s">
        <v>24</v>
      </c>
      <c r="B25" s="1">
        <v>24</v>
      </c>
    </row>
    <row r="26" spans="1:2">
      <c r="A26" s="1" t="s">
        <v>25</v>
      </c>
      <c r="B26" s="1">
        <v>25</v>
      </c>
    </row>
    <row r="27" spans="1:2">
      <c r="A27" s="1" t="s">
        <v>26</v>
      </c>
      <c r="B27" s="1">
        <v>26</v>
      </c>
    </row>
    <row r="28" spans="1:2">
      <c r="A28" s="1" t="s">
        <v>27</v>
      </c>
      <c r="B28" s="1">
        <v>27</v>
      </c>
    </row>
    <row r="29" spans="1:2">
      <c r="A29" s="1" t="s">
        <v>28</v>
      </c>
      <c r="B29" s="1">
        <v>28</v>
      </c>
    </row>
    <row r="30" spans="1:2">
      <c r="A30" s="1" t="s">
        <v>29</v>
      </c>
      <c r="B30" s="1">
        <v>29</v>
      </c>
    </row>
    <row r="31" spans="1:2">
      <c r="A31" s="1" t="s">
        <v>30</v>
      </c>
      <c r="B31" s="1">
        <v>30</v>
      </c>
    </row>
    <row r="32" spans="1:2">
      <c r="A32" s="1" t="s">
        <v>31</v>
      </c>
      <c r="B32" s="1">
        <v>31</v>
      </c>
    </row>
    <row r="33" spans="1:2">
      <c r="A33" s="1" t="s">
        <v>32</v>
      </c>
      <c r="B33" s="1">
        <v>32</v>
      </c>
    </row>
    <row r="34" spans="1:2">
      <c r="A34" s="1" t="s">
        <v>33</v>
      </c>
      <c r="B34" s="1">
        <v>33</v>
      </c>
    </row>
    <row r="35" spans="1:2">
      <c r="A35" s="1" t="s">
        <v>34</v>
      </c>
      <c r="B35" s="1">
        <v>34</v>
      </c>
    </row>
    <row r="36" spans="1:2">
      <c r="A36" s="1" t="s">
        <v>35</v>
      </c>
      <c r="B36" s="1">
        <v>35</v>
      </c>
    </row>
    <row r="37" spans="1:2">
      <c r="A37" s="1" t="s">
        <v>36</v>
      </c>
      <c r="B37" s="1">
        <v>36</v>
      </c>
    </row>
    <row r="38" spans="1:2">
      <c r="A38" s="1" t="s">
        <v>37</v>
      </c>
      <c r="B38" s="1">
        <v>37</v>
      </c>
    </row>
    <row r="39" spans="1:2">
      <c r="A39" s="1" t="s">
        <v>38</v>
      </c>
      <c r="B39" s="1">
        <v>38</v>
      </c>
    </row>
    <row r="40" spans="1:2">
      <c r="A40" s="1" t="s">
        <v>39</v>
      </c>
      <c r="B40" s="1">
        <v>39</v>
      </c>
    </row>
    <row r="41" spans="1:2">
      <c r="A41" s="1" t="s">
        <v>40</v>
      </c>
      <c r="B41" s="1">
        <v>40</v>
      </c>
    </row>
    <row r="42" spans="1:2">
      <c r="A42" s="1" t="s">
        <v>41</v>
      </c>
      <c r="B42" s="1">
        <v>41</v>
      </c>
    </row>
    <row r="43" spans="1:2">
      <c r="A43" s="1" t="s">
        <v>42</v>
      </c>
      <c r="B43" s="1">
        <v>42</v>
      </c>
    </row>
    <row r="44" spans="1:2">
      <c r="A44" s="1" t="s">
        <v>43</v>
      </c>
      <c r="B44" s="1">
        <v>43</v>
      </c>
    </row>
    <row r="45" spans="1:2">
      <c r="A45" s="1" t="s">
        <v>44</v>
      </c>
      <c r="B45" s="1">
        <v>44</v>
      </c>
    </row>
    <row r="46" spans="1:2">
      <c r="A46" s="1" t="s">
        <v>45</v>
      </c>
      <c r="B46" s="1">
        <v>45</v>
      </c>
    </row>
    <row r="47" spans="1:2">
      <c r="A47" s="1" t="s">
        <v>46</v>
      </c>
      <c r="B47" s="1">
        <v>46</v>
      </c>
    </row>
    <row r="48" spans="1:2">
      <c r="A48" s="1" t="s">
        <v>47</v>
      </c>
      <c r="B48" s="1">
        <v>47</v>
      </c>
    </row>
  </sheetData>
  <phoneticPr fontId="4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85e6e18b-26c1-4122-9e79-e6c53ac26d53"/>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9500c7e0-a8b4-4cc7-a7aa-d9d65591dd5a"/>
    <ds:schemaRef ds:uri="http://www.w3.org/XML/1998/namespace"/>
    <ds:schemaRef ds:uri="http://purl.org/dc/dcmitype/"/>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申請施設内訳（別紙１）</vt:lpstr>
      <vt:lpstr>賃金改善報告書（別紙２）</vt:lpstr>
      <vt:lpstr>【2.0％超部分算定シート】（別紙３）</vt:lpstr>
      <vt:lpstr>都道府県リスト</vt:lpstr>
      <vt:lpstr>'【2.0％超部分算定シート】（別紙３）'!Print_Area</vt:lpstr>
      <vt:lpstr>'申請施設内訳（別紙１）'!Print_Area</vt:lpstr>
      <vt:lpstr>'賃金改善報告書（別紙２）'!Print_Area</vt:lpstr>
      <vt:lpstr>'【2.0％超部分算定シート】（別紙３）'!Print_Titles</vt:lpstr>
      <vt:lpstr>'賃金改善報告書（別紙２）'!Print_Titles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05859</cp:lastModifiedBy>
  <cp:revision>2</cp:revision>
  <cp:lastPrinted>2026-05-28T07:10:25Z</cp:lastPrinted>
  <dcterms:created xsi:type="dcterms:W3CDTF">2017-10-26T07:12:00Z</dcterms:created>
  <dcterms:modified xsi:type="dcterms:W3CDTF">2026-06-04T09:07:12Z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